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00" firstSheet="1" activeTab="1"/>
  </bookViews>
  <sheets>
    <sheet name="Sheet2" sheetId="2" state="hidden" r:id="rId1"/>
    <sheet name="Sheet1" sheetId="1" r:id="rId2"/>
  </sheets>
  <definedNames>
    <definedName name="_xlnm._FilterDatabase" localSheetId="1" hidden="1">Sheet1!$A$4:$Q$72</definedName>
    <definedName name="_xlnm.Print_Titles" localSheetId="1">Sheet1!$1:$4</definedName>
  </definedNames>
  <calcPr calcId="144525"/>
</workbook>
</file>

<file path=xl/sharedStrings.xml><?xml version="1.0" encoding="utf-8"?>
<sst xmlns="http://schemas.openxmlformats.org/spreadsheetml/2006/main" count="377" uniqueCount="114">
  <si>
    <t>资金使用主体注册所在区</t>
  </si>
  <si>
    <t>符合条件的业务数</t>
  </si>
  <si>
    <t>风险代偿补偿金额</t>
  </si>
  <si>
    <t>蔡甸区</t>
  </si>
  <si>
    <t>汉阳区</t>
  </si>
  <si>
    <t>洪山区</t>
  </si>
  <si>
    <t>黄陂区</t>
  </si>
  <si>
    <t>江岸区</t>
  </si>
  <si>
    <t>江汉区</t>
  </si>
  <si>
    <t>江夏区</t>
  </si>
  <si>
    <t>临空港经开区（东西湖区）</t>
  </si>
  <si>
    <t>硚口区</t>
  </si>
  <si>
    <t>青山区</t>
  </si>
  <si>
    <t>武昌区</t>
  </si>
  <si>
    <t>武汉东湖新技术开发区</t>
  </si>
  <si>
    <t>武汉经开区（汉南区）</t>
  </si>
  <si>
    <t>新洲区</t>
  </si>
  <si>
    <t>武汉市东湖生态旅游风景区</t>
  </si>
  <si>
    <t>总计</t>
  </si>
  <si>
    <t>附件1</t>
  </si>
  <si>
    <t>湖北省中小微企业融资担保有限公司2023年度第一批武汉市政策性融资担保业务风险代偿补偿审核明细表</t>
  </si>
  <si>
    <t xml:space="preserve"> 单位：万元         </t>
  </si>
  <si>
    <t>序号</t>
  </si>
  <si>
    <t>业务类型</t>
  </si>
  <si>
    <t>被担保对象名称</t>
  </si>
  <si>
    <t>资金使用主体名称</t>
  </si>
  <si>
    <t>企业规模</t>
  </si>
  <si>
    <t>担保贷款金额</t>
  </si>
  <si>
    <t>贷款利率</t>
  </si>
  <si>
    <t>担保责任发生日期</t>
  </si>
  <si>
    <t>代偿发生日期</t>
  </si>
  <si>
    <t>被担保对象已偿还本金</t>
  </si>
  <si>
    <t>被担保对象未偿还本金</t>
  </si>
  <si>
    <t>融资担保机构已代偿本金</t>
  </si>
  <si>
    <t>省再担保集团已补偿本金</t>
  </si>
  <si>
    <t>拟申请政府风险补偿金额</t>
  </si>
  <si>
    <t>审计审核应补偿额度</t>
  </si>
  <si>
    <t>批量业务</t>
  </si>
  <si>
    <t>湖北丰帆创盛物流有限公司</t>
  </si>
  <si>
    <t>小微企业</t>
  </si>
  <si>
    <t>斡得霈克（武汉）医疗科技有限责任公司</t>
  </si>
  <si>
    <t>东湖新技术开发区</t>
  </si>
  <si>
    <t>湖北杏林雨春建设工程有限公司</t>
  </si>
  <si>
    <t>武汉雅美文化传媒有限公司</t>
  </si>
  <si>
    <t>武汉景晟建商贸有限公司</t>
  </si>
  <si>
    <t>武汉铭华府石材有限公司</t>
  </si>
  <si>
    <t>湖北安琪仁和生物技术有限公司</t>
  </si>
  <si>
    <t>弗赛特(武汉)系统工程有限公司</t>
  </si>
  <si>
    <t>武汉福林多环保科技有限公司</t>
  </si>
  <si>
    <t>武汉澳宝商贸有限公司</t>
  </si>
  <si>
    <t>湖北金藤园食品研究所有限公司</t>
  </si>
  <si>
    <t>武汉顺兴裕工程机械有限公司</t>
  </si>
  <si>
    <t>武汉市华利龙塑胶制品有限公司</t>
  </si>
  <si>
    <t>莱凯雷特进出口食品（武汉）有限公司</t>
  </si>
  <si>
    <t>武汉四季美紫阳农贸有限公司</t>
  </si>
  <si>
    <t>武汉通鼎装饰工程有限公司</t>
  </si>
  <si>
    <t>武汉绮兰农业生物科技有限公司</t>
  </si>
  <si>
    <t>湖北立鑫行物流供应链管理有限公司</t>
  </si>
  <si>
    <t>武汉金财安机电安装工程有限公司</t>
  </si>
  <si>
    <t>武汉世纪博林商贸有限责任公司</t>
  </si>
  <si>
    <t>武汉尚臣科技有限公司</t>
  </si>
  <si>
    <t>湖北金斯福德无人机有限公司</t>
  </si>
  <si>
    <t>武汉富富科技有限公司</t>
  </si>
  <si>
    <t>武汉挚朗贸易有限公司</t>
  </si>
  <si>
    <t>武汉恒世迈建筑劳务有限公司</t>
  </si>
  <si>
    <t>武汉奥锐通信技术有限公司</t>
  </si>
  <si>
    <t>武汉二隆湾建筑工程有限公司</t>
  </si>
  <si>
    <t>湖北思楚盛业建设有限公司</t>
  </si>
  <si>
    <t>武汉鑫欧盛新材料有限公司</t>
  </si>
  <si>
    <t>武汉宏润鑫阳建筑有限公司</t>
  </si>
  <si>
    <t>湖北怡硕物流有限公司</t>
  </si>
  <si>
    <t>武汉欣固建筑技术工程有限公司</t>
  </si>
  <si>
    <t>武汉欣福泰汽车服务有限公司</t>
  </si>
  <si>
    <t>湖北斯富特养殖科技有限公司</t>
  </si>
  <si>
    <t>武汉本诚商贸有限公司</t>
  </si>
  <si>
    <t>湖北绿诚新能源有限公司</t>
  </si>
  <si>
    <t>武汉览众文化传媒有限公司</t>
  </si>
  <si>
    <t>武汉盈衣滢商贸有限公司</t>
  </si>
  <si>
    <t>武汉苡诺通胜劳务有限公司</t>
  </si>
  <si>
    <t>湖北凯顺电力工程有限公司</t>
  </si>
  <si>
    <t>武汉鑫国成科技发展有限公司</t>
  </si>
  <si>
    <t>吴雅利</t>
  </si>
  <si>
    <t>武汉市未由科技有限公司</t>
  </si>
  <si>
    <t>小微企业主</t>
  </si>
  <si>
    <t>刘庭波</t>
  </si>
  <si>
    <t>武汉西楚商贸有限公司</t>
  </si>
  <si>
    <t>胡敏丽</t>
  </si>
  <si>
    <t>湖北雄美农业发展有限公司</t>
  </si>
  <si>
    <t>凃田中</t>
  </si>
  <si>
    <t>武汉途域汽车销售有限公司</t>
  </si>
  <si>
    <t>纪志</t>
  </si>
  <si>
    <t>湖北志昂纪杰水电安装工程有限公司</t>
  </si>
  <si>
    <t>韩世飞</t>
  </si>
  <si>
    <t>武汉鑫众实汽车销售有限责任公司</t>
  </si>
  <si>
    <t>杜四清</t>
  </si>
  <si>
    <t>个体工商户</t>
  </si>
  <si>
    <t>武汉大政科技有限责任公司</t>
  </si>
  <si>
    <t>武汉亨建达基础工程有限公司</t>
  </si>
  <si>
    <t>湖北民茂建设工程有限公司</t>
  </si>
  <si>
    <t>武汉富森森油品销售有限公司</t>
  </si>
  <si>
    <t>武汉民运建筑劳务有限公司</t>
  </si>
  <si>
    <t>武汉智游啦网络科技有限公司</t>
  </si>
  <si>
    <t>湖北奋元建材有限公司</t>
  </si>
  <si>
    <t>湖北鼎尚食品有限公司</t>
  </si>
  <si>
    <t>武汉斯迈尔建筑装饰工程有限公司</t>
  </si>
  <si>
    <t>湖北天蟠信安科技有限公司</t>
  </si>
  <si>
    <t>武汉宝哲机械工程有限公司</t>
  </si>
  <si>
    <t>武汉市阳逻厚源土建工程有限公司</t>
  </si>
  <si>
    <t>至美优合（武汉）建筑装饰设计工程有限公司</t>
  </si>
  <si>
    <t>湖北埃锡尔机床设备有限公司</t>
  </si>
  <si>
    <t>湖北云程万里建筑工程有限公司</t>
  </si>
  <si>
    <t>武汉市博亿行建筑工程有限公司</t>
  </si>
  <si>
    <t>合计</t>
  </si>
  <si>
    <t>/</t>
  </si>
</sst>
</file>

<file path=xl/styles.xml><?xml version="1.0" encoding="utf-8"?>
<styleSheet xmlns="http://schemas.openxmlformats.org/spreadsheetml/2006/main">
  <numFmts count="10">
    <numFmt numFmtId="176" formatCode="_ * #,##0_ ;_ * \-#,##0_ ;_ * &quot;-&quot;??_ ;_ @_ "/>
    <numFmt numFmtId="41" formatCode="_ * #,##0_ ;_ * \-#,##0_ ;_ * &quot;-&quot;_ ;_ @_ "/>
    <numFmt numFmtId="177" formatCode="[$-409]yyyy/mm/dd;@"/>
    <numFmt numFmtId="178" formatCode="0.0000_ "/>
    <numFmt numFmtId="43" formatCode="_ * #,##0.00_ ;_ * \-#,##0.00_ ;_ * &quot;-&quot;??_ ;_ @_ "/>
    <numFmt numFmtId="179" formatCode="_ * #,##0.00000_ ;_ * \-#,##0.00000_ ;_ * &quot;-&quot;??.00000_ ;_ @_ "/>
    <numFmt numFmtId="44" formatCode="_ &quot;￥&quot;* #,##0.00_ ;_ &quot;￥&quot;* \-#,##0.00_ ;_ &quot;￥&quot;* &quot;-&quot;??_ ;_ @_ "/>
    <numFmt numFmtId="180" formatCode="_ * #,##0.0000_ ;_ * \-#,##0.0000_ ;_ * &quot;-&quot;??.00_ ;_ @_ "/>
    <numFmt numFmtId="181" formatCode="_ * #,##0.0000_ ;_ * \-#,##0.0000_ ;_ * &quot;-&quot;??.000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"/>
      <charset val="134"/>
    </font>
    <font>
      <sz val="16"/>
      <color theme="1"/>
      <name val="仿宋"/>
      <charset val="134"/>
    </font>
    <font>
      <sz val="11"/>
      <name val="仿宋"/>
      <charset val="134"/>
    </font>
    <font>
      <sz val="10.5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6" borderId="6" applyNumberFormat="false" applyAlignment="false" applyProtection="false">
      <alignment vertical="center"/>
    </xf>
    <xf numFmtId="0" fontId="19" fillId="18" borderId="7" applyNumberFormat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1" fillId="6" borderId="3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4" borderId="3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177" fontId="1" fillId="0" borderId="0" xfId="0" applyNumberFormat="true" applyFont="true">
      <alignment vertical="center"/>
    </xf>
    <xf numFmtId="177" fontId="1" fillId="0" borderId="0" xfId="0" applyNumberFormat="true" applyFont="true" applyFill="true">
      <alignment vertical="center"/>
    </xf>
    <xf numFmtId="179" fontId="1" fillId="0" borderId="0" xfId="0" applyNumberFormat="true" applyFont="true">
      <alignment vertical="center"/>
    </xf>
    <xf numFmtId="0" fontId="2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vertical="center" wrapText="true"/>
    </xf>
    <xf numFmtId="0" fontId="3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right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10" fontId="4" fillId="0" borderId="1" xfId="0" applyNumberFormat="true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/>
    </xf>
    <xf numFmtId="10" fontId="4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177" fontId="4" fillId="0" borderId="2" xfId="0" applyNumberFormat="true" applyFont="true" applyFill="true" applyBorder="true" applyAlignment="true">
      <alignment horizontal="center" vertical="center"/>
    </xf>
    <xf numFmtId="180" fontId="4" fillId="0" borderId="1" xfId="0" applyNumberFormat="true" applyFont="true" applyFill="true" applyBorder="true" applyAlignment="true">
      <alignment horizontal="center" vertical="center" wrapText="true"/>
    </xf>
    <xf numFmtId="180" fontId="4" fillId="0" borderId="1" xfId="0" applyNumberFormat="true" applyFont="true" applyFill="true" applyBorder="true" applyAlignment="true">
      <alignment horizontal="center" vertical="center"/>
    </xf>
    <xf numFmtId="179" fontId="1" fillId="0" borderId="0" xfId="0" applyNumberFormat="true" applyFont="true" applyFill="true">
      <alignment vertical="center"/>
    </xf>
    <xf numFmtId="179" fontId="1" fillId="0" borderId="0" xfId="0" applyNumberFormat="true" applyFont="true" applyFill="true" applyAlignment="true">
      <alignment horizontal="right" vertical="center"/>
    </xf>
    <xf numFmtId="0" fontId="5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8" fontId="1" fillId="0" borderId="0" xfId="0" applyNumberFormat="true" applyFont="true">
      <alignment vertical="center"/>
    </xf>
    <xf numFmtId="177" fontId="4" fillId="0" borderId="1" xfId="0" applyNumberFormat="true" applyFont="true" applyBorder="true" applyAlignment="true">
      <alignment horizontal="center" vertical="center" wrapText="true"/>
    </xf>
    <xf numFmtId="178" fontId="4" fillId="0" borderId="1" xfId="0" applyNumberFormat="true" applyFont="true" applyBorder="true" applyAlignment="true">
      <alignment horizontal="center" vertical="center" wrapText="true"/>
    </xf>
    <xf numFmtId="181" fontId="0" fillId="0" borderId="0" xfId="0" applyNumberFormat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176" fontId="0" fillId="0" borderId="1" xfId="0" applyNumberFormat="true" applyBorder="true">
      <alignment vertical="center"/>
    </xf>
    <xf numFmtId="181" fontId="0" fillId="0" borderId="1" xfId="0" applyNumberFormat="true" applyBorder="true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58"/>
  <sheetViews>
    <sheetView workbookViewId="0">
      <selection activeCell="C23" sqref="C23"/>
    </sheetView>
  </sheetViews>
  <sheetFormatPr defaultColWidth="8.88333333333333" defaultRowHeight="13.5" outlineLevelCol="2"/>
  <cols>
    <col min="1" max="1" width="28.7666666666667"/>
    <col min="2" max="2" width="28.4416666666667" style="32"/>
    <col min="3" max="3" width="28.4416666666667"/>
  </cols>
  <sheetData>
    <row r="3" spans="1:3">
      <c r="A3" s="33" t="s">
        <v>0</v>
      </c>
      <c r="B3" s="33" t="s">
        <v>1</v>
      </c>
      <c r="C3" s="33" t="s">
        <v>2</v>
      </c>
    </row>
    <row r="4" spans="1:3">
      <c r="A4" s="34" t="s">
        <v>3</v>
      </c>
      <c r="B4" s="35">
        <v>2</v>
      </c>
      <c r="C4" s="36">
        <v>39.5986</v>
      </c>
    </row>
    <row r="5" spans="1:3">
      <c r="A5" s="34" t="s">
        <v>4</v>
      </c>
      <c r="B5" s="35">
        <v>5</v>
      </c>
      <c r="C5" s="36">
        <v>56.0283</v>
      </c>
    </row>
    <row r="6" spans="1:3">
      <c r="A6" s="34" t="s">
        <v>5</v>
      </c>
      <c r="B6" s="35">
        <v>2</v>
      </c>
      <c r="C6" s="36">
        <v>33</v>
      </c>
    </row>
    <row r="7" spans="1:3">
      <c r="A7" s="34" t="s">
        <v>6</v>
      </c>
      <c r="B7" s="35">
        <v>4</v>
      </c>
      <c r="C7" s="36">
        <v>59.8162</v>
      </c>
    </row>
    <row r="8" spans="1:3">
      <c r="A8" s="34" t="s">
        <v>7</v>
      </c>
      <c r="B8" s="35">
        <v>2</v>
      </c>
      <c r="C8" s="36">
        <v>40</v>
      </c>
    </row>
    <row r="9" spans="1:3">
      <c r="A9" s="34" t="s">
        <v>8</v>
      </c>
      <c r="B9" s="35">
        <v>3</v>
      </c>
      <c r="C9" s="36">
        <v>39.375</v>
      </c>
    </row>
    <row r="10" spans="1:3">
      <c r="A10" s="34" t="s">
        <v>9</v>
      </c>
      <c r="B10" s="35">
        <v>5</v>
      </c>
      <c r="C10" s="36">
        <v>62.0864</v>
      </c>
    </row>
    <row r="11" spans="1:3">
      <c r="A11" s="34" t="s">
        <v>10</v>
      </c>
      <c r="B11" s="35">
        <v>15</v>
      </c>
      <c r="C11" s="36">
        <v>363.1242</v>
      </c>
    </row>
    <row r="12" spans="1:3">
      <c r="A12" s="34" t="s">
        <v>11</v>
      </c>
      <c r="B12" s="35">
        <v>7</v>
      </c>
      <c r="C12" s="36">
        <v>135.9291</v>
      </c>
    </row>
    <row r="13" spans="1:3">
      <c r="A13" s="34" t="s">
        <v>12</v>
      </c>
      <c r="B13" s="35">
        <v>1</v>
      </c>
      <c r="C13" s="36">
        <v>30</v>
      </c>
    </row>
    <row r="14" spans="1:3">
      <c r="A14" s="34" t="s">
        <v>13</v>
      </c>
      <c r="B14" s="35">
        <v>5</v>
      </c>
      <c r="C14" s="36">
        <v>138.5103</v>
      </c>
    </row>
    <row r="15" spans="1:3">
      <c r="A15" s="34" t="s">
        <v>14</v>
      </c>
      <c r="B15" s="35">
        <v>9</v>
      </c>
      <c r="C15" s="36">
        <v>231.8024</v>
      </c>
    </row>
    <row r="16" spans="1:3">
      <c r="A16" s="34" t="s">
        <v>15</v>
      </c>
      <c r="B16" s="35">
        <v>3</v>
      </c>
      <c r="C16" s="36">
        <v>129.3181</v>
      </c>
    </row>
    <row r="17" spans="1:3">
      <c r="A17" s="34" t="s">
        <v>16</v>
      </c>
      <c r="B17" s="35">
        <v>3</v>
      </c>
      <c r="C17" s="36">
        <v>42.5426</v>
      </c>
    </row>
    <row r="18" spans="1:3">
      <c r="A18" s="34" t="s">
        <v>17</v>
      </c>
      <c r="B18" s="35">
        <v>1</v>
      </c>
      <c r="C18" s="36">
        <v>19.7941</v>
      </c>
    </row>
    <row r="19" spans="1:3">
      <c r="A19" s="34" t="s">
        <v>18</v>
      </c>
      <c r="B19" s="35">
        <v>67</v>
      </c>
      <c r="C19" s="36">
        <v>1420.9253</v>
      </c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74"/>
  <sheetViews>
    <sheetView tabSelected="1" zoomScale="55" zoomScaleNormal="55" workbookViewId="0">
      <pane xSplit="3" ySplit="4" topLeftCell="D59" activePane="bottomRight" state="frozen"/>
      <selection/>
      <selection pane="topRight"/>
      <selection pane="bottomLeft"/>
      <selection pane="bottomRight" activeCell="B4" sqref="B4:P4"/>
    </sheetView>
  </sheetViews>
  <sheetFormatPr defaultColWidth="9" defaultRowHeight="13.5"/>
  <cols>
    <col min="1" max="1" width="7" style="4" customWidth="true"/>
    <col min="2" max="2" width="8.625" style="4" customWidth="true"/>
    <col min="3" max="3" width="21.4583333333333" style="5" customWidth="true"/>
    <col min="4" max="4" width="18.375" style="5" customWidth="true"/>
    <col min="5" max="5" width="24.625" style="5" customWidth="true"/>
    <col min="6" max="6" width="8.625" style="5" customWidth="true"/>
    <col min="7" max="7" width="10.375" style="4" customWidth="true"/>
    <col min="8" max="8" width="8.625" style="4" customWidth="true"/>
    <col min="9" max="9" width="10.625" style="6" customWidth="true"/>
    <col min="10" max="10" width="11.5083333333333" style="7" customWidth="true"/>
    <col min="11" max="13" width="10.375" style="4" customWidth="true"/>
    <col min="14" max="14" width="11.5083333333333" style="4" customWidth="true"/>
    <col min="15" max="15" width="10.375" style="4" customWidth="true"/>
    <col min="16" max="16" width="10.2416666666667" style="4" customWidth="true"/>
    <col min="17" max="17" width="12.775" style="8"/>
    <col min="18" max="16384" width="9" style="4"/>
  </cols>
  <sheetData>
    <row r="1" s="1" customFormat="true" ht="18.75" spans="1:17">
      <c r="A1" s="9" t="s">
        <v>19</v>
      </c>
      <c r="C1" s="10"/>
      <c r="D1" s="10"/>
      <c r="E1" s="10"/>
      <c r="F1" s="10"/>
      <c r="I1" s="7"/>
      <c r="J1" s="7"/>
      <c r="Q1" s="25"/>
    </row>
    <row r="2" customFormat="true" ht="27" customHeight="true" spans="1:16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2" customFormat="true" ht="20" customHeight="true" spans="1:17">
      <c r="A3" s="12" t="s">
        <v>21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6"/>
    </row>
    <row r="4" s="1" customFormat="true" ht="58" customHeight="true" spans="1:17">
      <c r="A4" s="13" t="s">
        <v>22</v>
      </c>
      <c r="B4" s="13" t="s">
        <v>23</v>
      </c>
      <c r="C4" s="13" t="s">
        <v>24</v>
      </c>
      <c r="D4" s="13" t="s">
        <v>25</v>
      </c>
      <c r="E4" s="13" t="s">
        <v>0</v>
      </c>
      <c r="F4" s="13" t="s">
        <v>26</v>
      </c>
      <c r="G4" s="13" t="s">
        <v>27</v>
      </c>
      <c r="H4" s="13" t="s">
        <v>28</v>
      </c>
      <c r="I4" s="20" t="s">
        <v>29</v>
      </c>
      <c r="J4" s="20" t="s">
        <v>30</v>
      </c>
      <c r="K4" s="13" t="s">
        <v>31</v>
      </c>
      <c r="L4" s="13" t="s">
        <v>32</v>
      </c>
      <c r="M4" s="13" t="s">
        <v>33</v>
      </c>
      <c r="N4" s="13" t="s">
        <v>34</v>
      </c>
      <c r="O4" s="13" t="s">
        <v>35</v>
      </c>
      <c r="P4" s="13" t="s">
        <v>36</v>
      </c>
      <c r="Q4" s="25"/>
    </row>
    <row r="5" s="1" customFormat="true" ht="28" customHeight="true" spans="1:17">
      <c r="A5" s="13">
        <v>1</v>
      </c>
      <c r="B5" s="13" t="s">
        <v>37</v>
      </c>
      <c r="C5" s="13" t="s">
        <v>38</v>
      </c>
      <c r="D5" s="13" t="s">
        <v>38</v>
      </c>
      <c r="E5" s="13" t="s">
        <v>10</v>
      </c>
      <c r="F5" s="13" t="s">
        <v>39</v>
      </c>
      <c r="G5" s="16">
        <v>100</v>
      </c>
      <c r="H5" s="17">
        <v>0.0396</v>
      </c>
      <c r="I5" s="20">
        <v>44553</v>
      </c>
      <c r="J5" s="20">
        <v>44948</v>
      </c>
      <c r="K5" s="16">
        <v>0</v>
      </c>
      <c r="L5" s="16">
        <v>100</v>
      </c>
      <c r="M5" s="16">
        <v>80</v>
      </c>
      <c r="N5" s="23">
        <f>L5*0.5</f>
        <v>50</v>
      </c>
      <c r="O5" s="23">
        <f>ROUNDDOWN(L5*20%,4)</f>
        <v>20</v>
      </c>
      <c r="P5" s="13">
        <v>20</v>
      </c>
      <c r="Q5" s="8"/>
    </row>
    <row r="6" s="1" customFormat="true" ht="28" customHeight="true" spans="1:17">
      <c r="A6" s="13">
        <v>2</v>
      </c>
      <c r="B6" s="13" t="s">
        <v>37</v>
      </c>
      <c r="C6" s="13" t="s">
        <v>40</v>
      </c>
      <c r="D6" s="13" t="s">
        <v>40</v>
      </c>
      <c r="E6" s="13" t="s">
        <v>41</v>
      </c>
      <c r="F6" s="13" t="s">
        <v>39</v>
      </c>
      <c r="G6" s="16">
        <v>65</v>
      </c>
      <c r="H6" s="17">
        <v>0.0396</v>
      </c>
      <c r="I6" s="20">
        <v>44531</v>
      </c>
      <c r="J6" s="20">
        <v>44958</v>
      </c>
      <c r="K6" s="16">
        <v>1.05576</v>
      </c>
      <c r="L6" s="16">
        <v>63.94424</v>
      </c>
      <c r="M6" s="16">
        <v>51.155392</v>
      </c>
      <c r="N6" s="23">
        <f t="shared" ref="N6:N46" si="0">L6*0.5</f>
        <v>31.97212</v>
      </c>
      <c r="O6" s="23">
        <f t="shared" ref="O5:O46" si="1">ROUNDDOWN(L6*20%,4)</f>
        <v>12.7888</v>
      </c>
      <c r="P6" s="13">
        <v>12.7888</v>
      </c>
      <c r="Q6" s="8"/>
    </row>
    <row r="7" s="1" customFormat="true" ht="28" customHeight="true" spans="1:17">
      <c r="A7" s="13">
        <v>3</v>
      </c>
      <c r="B7" s="13" t="s">
        <v>37</v>
      </c>
      <c r="C7" s="13" t="s">
        <v>42</v>
      </c>
      <c r="D7" s="13" t="s">
        <v>42</v>
      </c>
      <c r="E7" s="13" t="s">
        <v>4</v>
      </c>
      <c r="F7" s="13" t="s">
        <v>39</v>
      </c>
      <c r="G7" s="16">
        <v>100</v>
      </c>
      <c r="H7" s="17">
        <v>0.0396</v>
      </c>
      <c r="I7" s="20">
        <v>44531</v>
      </c>
      <c r="J7" s="20">
        <v>44958</v>
      </c>
      <c r="K7" s="16">
        <v>0</v>
      </c>
      <c r="L7" s="16">
        <v>100</v>
      </c>
      <c r="M7" s="16">
        <v>80</v>
      </c>
      <c r="N7" s="23">
        <f t="shared" si="0"/>
        <v>50</v>
      </c>
      <c r="O7" s="23">
        <f t="shared" si="1"/>
        <v>20</v>
      </c>
      <c r="P7" s="13">
        <v>20</v>
      </c>
      <c r="Q7" s="8"/>
    </row>
    <row r="8" s="1" customFormat="true" ht="28" customHeight="true" spans="1:17">
      <c r="A8" s="13">
        <v>4</v>
      </c>
      <c r="B8" s="13" t="s">
        <v>37</v>
      </c>
      <c r="C8" s="13" t="s">
        <v>43</v>
      </c>
      <c r="D8" s="13" t="s">
        <v>43</v>
      </c>
      <c r="E8" s="13" t="s">
        <v>41</v>
      </c>
      <c r="F8" s="13" t="s">
        <v>39</v>
      </c>
      <c r="G8" s="16">
        <v>100</v>
      </c>
      <c r="H8" s="17">
        <v>0.0396</v>
      </c>
      <c r="I8" s="20">
        <v>44531</v>
      </c>
      <c r="J8" s="20">
        <v>44958</v>
      </c>
      <c r="K8" s="16">
        <v>0</v>
      </c>
      <c r="L8" s="16">
        <v>100</v>
      </c>
      <c r="M8" s="16">
        <v>80</v>
      </c>
      <c r="N8" s="23">
        <f t="shared" si="0"/>
        <v>50</v>
      </c>
      <c r="O8" s="23">
        <f t="shared" si="1"/>
        <v>20</v>
      </c>
      <c r="P8" s="13">
        <v>20</v>
      </c>
      <c r="Q8" s="8"/>
    </row>
    <row r="9" s="1" customFormat="true" ht="28" customHeight="true" spans="1:17">
      <c r="A9" s="13">
        <v>5</v>
      </c>
      <c r="B9" s="13" t="s">
        <v>37</v>
      </c>
      <c r="C9" s="13" t="s">
        <v>44</v>
      </c>
      <c r="D9" s="13" t="s">
        <v>44</v>
      </c>
      <c r="E9" s="13" t="s">
        <v>4</v>
      </c>
      <c r="F9" s="13" t="s">
        <v>39</v>
      </c>
      <c r="G9" s="16">
        <v>30</v>
      </c>
      <c r="H9" s="17">
        <v>0.0396</v>
      </c>
      <c r="I9" s="20">
        <v>44531</v>
      </c>
      <c r="J9" s="20">
        <v>44958</v>
      </c>
      <c r="K9" s="16">
        <v>0</v>
      </c>
      <c r="L9" s="16">
        <v>30</v>
      </c>
      <c r="M9" s="16">
        <v>24</v>
      </c>
      <c r="N9" s="23">
        <f t="shared" si="0"/>
        <v>15</v>
      </c>
      <c r="O9" s="23">
        <f t="shared" si="1"/>
        <v>6</v>
      </c>
      <c r="P9" s="13">
        <v>6</v>
      </c>
      <c r="Q9" s="8"/>
    </row>
    <row r="10" s="1" customFormat="true" ht="28" customHeight="true" spans="1:17">
      <c r="A10" s="13">
        <v>6</v>
      </c>
      <c r="B10" s="13" t="s">
        <v>37</v>
      </c>
      <c r="C10" s="13" t="s">
        <v>45</v>
      </c>
      <c r="D10" s="13" t="s">
        <v>45</v>
      </c>
      <c r="E10" s="13" t="s">
        <v>10</v>
      </c>
      <c r="F10" s="13" t="s">
        <v>39</v>
      </c>
      <c r="G10" s="16">
        <v>100</v>
      </c>
      <c r="H10" s="17">
        <v>0.0396</v>
      </c>
      <c r="I10" s="20">
        <v>44532</v>
      </c>
      <c r="J10" s="20">
        <v>44959</v>
      </c>
      <c r="K10" s="16">
        <v>0</v>
      </c>
      <c r="L10" s="16">
        <v>100</v>
      </c>
      <c r="M10" s="16">
        <v>80.000001</v>
      </c>
      <c r="N10" s="23">
        <f t="shared" si="0"/>
        <v>50</v>
      </c>
      <c r="O10" s="23">
        <f t="shared" si="1"/>
        <v>20</v>
      </c>
      <c r="P10" s="13">
        <v>20</v>
      </c>
      <c r="Q10" s="8"/>
    </row>
    <row r="11" s="1" customFormat="true" ht="28" customHeight="true" spans="1:17">
      <c r="A11" s="13">
        <v>7</v>
      </c>
      <c r="B11" s="13" t="s">
        <v>37</v>
      </c>
      <c r="C11" s="13" t="s">
        <v>46</v>
      </c>
      <c r="D11" s="13" t="s">
        <v>46</v>
      </c>
      <c r="E11" s="13" t="s">
        <v>10</v>
      </c>
      <c r="F11" s="13" t="s">
        <v>39</v>
      </c>
      <c r="G11" s="16">
        <v>85</v>
      </c>
      <c r="H11" s="17">
        <v>0.0396</v>
      </c>
      <c r="I11" s="20">
        <v>44533</v>
      </c>
      <c r="J11" s="20">
        <v>44960</v>
      </c>
      <c r="K11" s="16">
        <v>4.6083</v>
      </c>
      <c r="L11" s="16">
        <v>80.3917</v>
      </c>
      <c r="M11" s="16">
        <v>64.31336</v>
      </c>
      <c r="N11" s="23">
        <f t="shared" si="0"/>
        <v>40.19585</v>
      </c>
      <c r="O11" s="23">
        <f t="shared" si="1"/>
        <v>16.0783</v>
      </c>
      <c r="P11" s="13">
        <v>16.0783</v>
      </c>
      <c r="Q11" s="8"/>
    </row>
    <row r="12" s="1" customFormat="true" ht="28" customHeight="true" spans="1:17">
      <c r="A12" s="13">
        <v>8</v>
      </c>
      <c r="B12" s="13" t="s">
        <v>37</v>
      </c>
      <c r="C12" s="13" t="s">
        <v>47</v>
      </c>
      <c r="D12" s="13" t="s">
        <v>47</v>
      </c>
      <c r="E12" s="13" t="s">
        <v>11</v>
      </c>
      <c r="F12" s="13" t="s">
        <v>39</v>
      </c>
      <c r="G12" s="16">
        <v>100</v>
      </c>
      <c r="H12" s="17">
        <v>0.0396</v>
      </c>
      <c r="I12" s="20">
        <v>44539</v>
      </c>
      <c r="J12" s="20">
        <v>44966</v>
      </c>
      <c r="K12" s="16">
        <v>1.99999999495049e-6</v>
      </c>
      <c r="L12" s="16">
        <v>100</v>
      </c>
      <c r="M12" s="16">
        <v>79.999999</v>
      </c>
      <c r="N12" s="23">
        <f t="shared" si="0"/>
        <v>50</v>
      </c>
      <c r="O12" s="23">
        <f t="shared" si="1"/>
        <v>20</v>
      </c>
      <c r="P12" s="13">
        <v>19.9999</v>
      </c>
      <c r="Q12" s="8"/>
    </row>
    <row r="13" s="1" customFormat="true" ht="28" customHeight="true" spans="1:17">
      <c r="A13" s="13">
        <v>9</v>
      </c>
      <c r="B13" s="13" t="s">
        <v>37</v>
      </c>
      <c r="C13" s="13" t="s">
        <v>48</v>
      </c>
      <c r="D13" s="13" t="s">
        <v>48</v>
      </c>
      <c r="E13" s="13" t="s">
        <v>4</v>
      </c>
      <c r="F13" s="13" t="s">
        <v>39</v>
      </c>
      <c r="G13" s="16">
        <v>70</v>
      </c>
      <c r="H13" s="17">
        <v>0.0396</v>
      </c>
      <c r="I13" s="20">
        <v>44539</v>
      </c>
      <c r="J13" s="20">
        <v>44966</v>
      </c>
      <c r="K13" s="16">
        <v>29.841314</v>
      </c>
      <c r="L13" s="16">
        <v>40.158686</v>
      </c>
      <c r="M13" s="16">
        <v>32.126949</v>
      </c>
      <c r="N13" s="23">
        <f t="shared" si="0"/>
        <v>20.079343</v>
      </c>
      <c r="O13" s="23">
        <f t="shared" si="1"/>
        <v>8.0317</v>
      </c>
      <c r="P13" s="13">
        <v>8.0317</v>
      </c>
      <c r="Q13" s="8"/>
    </row>
    <row r="14" s="1" customFormat="true" ht="28" customHeight="true" spans="1:17">
      <c r="A14" s="13">
        <v>10</v>
      </c>
      <c r="B14" s="13" t="s">
        <v>37</v>
      </c>
      <c r="C14" s="13" t="s">
        <v>49</v>
      </c>
      <c r="D14" s="13" t="s">
        <v>49</v>
      </c>
      <c r="E14" s="13" t="s">
        <v>41</v>
      </c>
      <c r="F14" s="13" t="s">
        <v>39</v>
      </c>
      <c r="G14" s="16">
        <v>100</v>
      </c>
      <c r="H14" s="17">
        <v>0.0396</v>
      </c>
      <c r="I14" s="20">
        <v>44546</v>
      </c>
      <c r="J14" s="20">
        <v>44973</v>
      </c>
      <c r="K14" s="16">
        <v>0</v>
      </c>
      <c r="L14" s="16">
        <v>100</v>
      </c>
      <c r="M14" s="16">
        <v>80</v>
      </c>
      <c r="N14" s="23">
        <f t="shared" si="0"/>
        <v>50</v>
      </c>
      <c r="O14" s="23">
        <f t="shared" si="1"/>
        <v>20</v>
      </c>
      <c r="P14" s="13">
        <v>20</v>
      </c>
      <c r="Q14" s="8"/>
    </row>
    <row r="15" s="1" customFormat="true" ht="28" customHeight="true" spans="1:17">
      <c r="A15" s="13">
        <v>11</v>
      </c>
      <c r="B15" s="13" t="s">
        <v>37</v>
      </c>
      <c r="C15" s="13" t="s">
        <v>50</v>
      </c>
      <c r="D15" s="13" t="s">
        <v>50</v>
      </c>
      <c r="E15" s="13" t="s">
        <v>9</v>
      </c>
      <c r="F15" s="13" t="s">
        <v>39</v>
      </c>
      <c r="G15" s="16">
        <v>100</v>
      </c>
      <c r="H15" s="17">
        <v>0.0396</v>
      </c>
      <c r="I15" s="20">
        <v>44546</v>
      </c>
      <c r="J15" s="20">
        <v>44973</v>
      </c>
      <c r="K15" s="16">
        <v>0</v>
      </c>
      <c r="L15" s="16">
        <v>100</v>
      </c>
      <c r="M15" s="16">
        <v>80</v>
      </c>
      <c r="N15" s="23">
        <f t="shared" si="0"/>
        <v>50</v>
      </c>
      <c r="O15" s="23">
        <f t="shared" si="1"/>
        <v>20</v>
      </c>
      <c r="P15" s="13">
        <v>20</v>
      </c>
      <c r="Q15" s="8"/>
    </row>
    <row r="16" s="1" customFormat="true" ht="28" customHeight="true" spans="1:17">
      <c r="A16" s="13">
        <v>12</v>
      </c>
      <c r="B16" s="13" t="s">
        <v>37</v>
      </c>
      <c r="C16" s="13" t="s">
        <v>44</v>
      </c>
      <c r="D16" s="13" t="s">
        <v>44</v>
      </c>
      <c r="E16" s="13" t="s">
        <v>4</v>
      </c>
      <c r="F16" s="13" t="s">
        <v>39</v>
      </c>
      <c r="G16" s="16">
        <v>10</v>
      </c>
      <c r="H16" s="17">
        <v>0.0396</v>
      </c>
      <c r="I16" s="20">
        <v>44697</v>
      </c>
      <c r="J16" s="20">
        <v>44978</v>
      </c>
      <c r="K16" s="16">
        <v>0</v>
      </c>
      <c r="L16" s="16">
        <v>10</v>
      </c>
      <c r="M16" s="16">
        <v>8</v>
      </c>
      <c r="N16" s="23">
        <f t="shared" si="0"/>
        <v>5</v>
      </c>
      <c r="O16" s="23">
        <f t="shared" si="1"/>
        <v>2</v>
      </c>
      <c r="P16" s="13">
        <v>2</v>
      </c>
      <c r="Q16" s="8"/>
    </row>
    <row r="17" s="1" customFormat="true" ht="28" customHeight="true" spans="1:17">
      <c r="A17" s="13">
        <v>13</v>
      </c>
      <c r="B17" s="13" t="s">
        <v>37</v>
      </c>
      <c r="C17" s="13" t="s">
        <v>51</v>
      </c>
      <c r="D17" s="13" t="s">
        <v>51</v>
      </c>
      <c r="E17" s="13" t="s">
        <v>41</v>
      </c>
      <c r="F17" s="13" t="s">
        <v>39</v>
      </c>
      <c r="G17" s="16">
        <v>70</v>
      </c>
      <c r="H17" s="17">
        <v>0.0396</v>
      </c>
      <c r="I17" s="20">
        <v>44551</v>
      </c>
      <c r="J17" s="20">
        <v>45003</v>
      </c>
      <c r="K17" s="16">
        <v>0</v>
      </c>
      <c r="L17" s="16">
        <v>70</v>
      </c>
      <c r="M17" s="16">
        <v>55.999999</v>
      </c>
      <c r="N17" s="23">
        <f t="shared" si="0"/>
        <v>35</v>
      </c>
      <c r="O17" s="23">
        <f t="shared" si="1"/>
        <v>14</v>
      </c>
      <c r="P17" s="13">
        <v>14</v>
      </c>
      <c r="Q17" s="8"/>
    </row>
    <row r="18" s="1" customFormat="true" ht="28" customHeight="true" spans="1:17">
      <c r="A18" s="13">
        <v>14</v>
      </c>
      <c r="B18" s="13" t="s">
        <v>37</v>
      </c>
      <c r="C18" s="13" t="s">
        <v>52</v>
      </c>
      <c r="D18" s="13" t="s">
        <v>52</v>
      </c>
      <c r="E18" s="13" t="s">
        <v>10</v>
      </c>
      <c r="F18" s="13" t="s">
        <v>39</v>
      </c>
      <c r="G18" s="16">
        <v>75</v>
      </c>
      <c r="H18" s="17">
        <v>0.0396</v>
      </c>
      <c r="I18" s="20">
        <v>44568</v>
      </c>
      <c r="J18" s="20">
        <v>45003</v>
      </c>
      <c r="K18" s="16">
        <v>0.113307000000006</v>
      </c>
      <c r="L18" s="16">
        <v>74.886693</v>
      </c>
      <c r="M18" s="16">
        <v>59.909355</v>
      </c>
      <c r="N18" s="23">
        <f t="shared" si="0"/>
        <v>37.4433465</v>
      </c>
      <c r="O18" s="23">
        <f t="shared" si="1"/>
        <v>14.9773</v>
      </c>
      <c r="P18" s="13">
        <v>14.9773</v>
      </c>
      <c r="Q18" s="8"/>
    </row>
    <row r="19" s="1" customFormat="true" ht="28" customHeight="true" spans="1:17">
      <c r="A19" s="13">
        <v>15</v>
      </c>
      <c r="B19" s="13" t="s">
        <v>37</v>
      </c>
      <c r="C19" s="13" t="s">
        <v>53</v>
      </c>
      <c r="D19" s="13" t="s">
        <v>53</v>
      </c>
      <c r="E19" s="13" t="s">
        <v>10</v>
      </c>
      <c r="F19" s="13" t="s">
        <v>39</v>
      </c>
      <c r="G19" s="16">
        <v>100</v>
      </c>
      <c r="H19" s="17">
        <v>0.0396</v>
      </c>
      <c r="I19" s="20">
        <v>44565</v>
      </c>
      <c r="J19" s="20">
        <v>45003</v>
      </c>
      <c r="K19" s="16">
        <v>0</v>
      </c>
      <c r="L19" s="16">
        <v>100</v>
      </c>
      <c r="M19" s="16">
        <v>80</v>
      </c>
      <c r="N19" s="23">
        <f t="shared" si="0"/>
        <v>50</v>
      </c>
      <c r="O19" s="23">
        <f t="shared" si="1"/>
        <v>20</v>
      </c>
      <c r="P19" s="13">
        <v>20</v>
      </c>
      <c r="Q19" s="8"/>
    </row>
    <row r="20" s="1" customFormat="true" ht="28" customHeight="true" spans="1:17">
      <c r="A20" s="13">
        <v>16</v>
      </c>
      <c r="B20" s="13" t="s">
        <v>37</v>
      </c>
      <c r="C20" s="13" t="s">
        <v>54</v>
      </c>
      <c r="D20" s="13" t="s">
        <v>54</v>
      </c>
      <c r="E20" s="13" t="s">
        <v>6</v>
      </c>
      <c r="F20" s="13" t="s">
        <v>39</v>
      </c>
      <c r="G20" s="16">
        <v>100</v>
      </c>
      <c r="H20" s="17">
        <v>0.0396</v>
      </c>
      <c r="I20" s="20">
        <v>44573</v>
      </c>
      <c r="J20" s="20">
        <v>45003</v>
      </c>
      <c r="K20" s="16">
        <v>0</v>
      </c>
      <c r="L20" s="16">
        <v>100</v>
      </c>
      <c r="M20" s="16">
        <v>80</v>
      </c>
      <c r="N20" s="23">
        <f t="shared" si="0"/>
        <v>50</v>
      </c>
      <c r="O20" s="23">
        <f t="shared" si="1"/>
        <v>20</v>
      </c>
      <c r="P20" s="13">
        <v>20</v>
      </c>
      <c r="Q20" s="8"/>
    </row>
    <row r="21" s="1" customFormat="true" ht="28" customHeight="true" spans="1:17">
      <c r="A21" s="13">
        <v>17</v>
      </c>
      <c r="B21" s="13" t="s">
        <v>37</v>
      </c>
      <c r="C21" s="13" t="s">
        <v>55</v>
      </c>
      <c r="D21" s="13" t="s">
        <v>55</v>
      </c>
      <c r="E21" s="13" t="s">
        <v>10</v>
      </c>
      <c r="F21" s="13" t="s">
        <v>39</v>
      </c>
      <c r="G21" s="16">
        <v>100</v>
      </c>
      <c r="H21" s="17">
        <v>0.0396</v>
      </c>
      <c r="I21" s="20">
        <v>44552</v>
      </c>
      <c r="J21" s="20">
        <v>45003</v>
      </c>
      <c r="K21" s="16">
        <v>2.068151</v>
      </c>
      <c r="L21" s="16">
        <v>97.931849</v>
      </c>
      <c r="M21" s="16">
        <v>78.34548</v>
      </c>
      <c r="N21" s="23">
        <f t="shared" si="0"/>
        <v>48.9659245</v>
      </c>
      <c r="O21" s="23">
        <f t="shared" si="1"/>
        <v>19.5863</v>
      </c>
      <c r="P21" s="13">
        <v>19.5863</v>
      </c>
      <c r="Q21" s="8"/>
    </row>
    <row r="22" s="1" customFormat="true" ht="28" customHeight="true" spans="1:17">
      <c r="A22" s="13">
        <v>18</v>
      </c>
      <c r="B22" s="13" t="s">
        <v>37</v>
      </c>
      <c r="C22" s="13" t="s">
        <v>56</v>
      </c>
      <c r="D22" s="13" t="s">
        <v>56</v>
      </c>
      <c r="E22" s="13" t="s">
        <v>9</v>
      </c>
      <c r="F22" s="13" t="s">
        <v>39</v>
      </c>
      <c r="G22" s="16">
        <v>59</v>
      </c>
      <c r="H22" s="17">
        <v>0.0396</v>
      </c>
      <c r="I22" s="20">
        <v>44553</v>
      </c>
      <c r="J22" s="20">
        <v>45003</v>
      </c>
      <c r="K22" s="16">
        <v>0</v>
      </c>
      <c r="L22" s="16">
        <v>59</v>
      </c>
      <c r="M22" s="16">
        <v>47.2</v>
      </c>
      <c r="N22" s="23">
        <f t="shared" si="0"/>
        <v>29.5</v>
      </c>
      <c r="O22" s="23">
        <f t="shared" si="1"/>
        <v>11.8</v>
      </c>
      <c r="P22" s="13">
        <v>11.8</v>
      </c>
      <c r="Q22" s="8"/>
    </row>
    <row r="23" s="1" customFormat="true" ht="28" customHeight="true" spans="1:17">
      <c r="A23" s="13">
        <v>19</v>
      </c>
      <c r="B23" s="13" t="s">
        <v>37</v>
      </c>
      <c r="C23" s="13" t="s">
        <v>57</v>
      </c>
      <c r="D23" s="13" t="s">
        <v>57</v>
      </c>
      <c r="E23" s="13" t="s">
        <v>10</v>
      </c>
      <c r="F23" s="13" t="s">
        <v>39</v>
      </c>
      <c r="G23" s="16">
        <v>85</v>
      </c>
      <c r="H23" s="17">
        <v>0.0396</v>
      </c>
      <c r="I23" s="20">
        <v>44568</v>
      </c>
      <c r="J23" s="20">
        <v>45003</v>
      </c>
      <c r="K23" s="16">
        <v>22.026837</v>
      </c>
      <c r="L23" s="16">
        <v>62.973163</v>
      </c>
      <c r="M23" s="16">
        <v>50.378531</v>
      </c>
      <c r="N23" s="23">
        <f t="shared" si="0"/>
        <v>31.4865815</v>
      </c>
      <c r="O23" s="23">
        <f t="shared" si="1"/>
        <v>12.5946</v>
      </c>
      <c r="P23" s="13">
        <v>12.5946</v>
      </c>
      <c r="Q23" s="8"/>
    </row>
    <row r="24" s="1" customFormat="true" ht="28" customHeight="true" spans="1:17">
      <c r="A24" s="13">
        <v>20</v>
      </c>
      <c r="B24" s="13" t="s">
        <v>37</v>
      </c>
      <c r="C24" s="13" t="s">
        <v>58</v>
      </c>
      <c r="D24" s="13" t="s">
        <v>58</v>
      </c>
      <c r="E24" s="13" t="s">
        <v>41</v>
      </c>
      <c r="F24" s="13" t="s">
        <v>39</v>
      </c>
      <c r="G24" s="16">
        <v>100</v>
      </c>
      <c r="H24" s="17">
        <v>0.0396</v>
      </c>
      <c r="I24" s="20">
        <v>44553</v>
      </c>
      <c r="J24" s="20">
        <v>45003</v>
      </c>
      <c r="K24" s="16">
        <v>0</v>
      </c>
      <c r="L24" s="16">
        <v>100</v>
      </c>
      <c r="M24" s="16">
        <v>80.000001</v>
      </c>
      <c r="N24" s="23">
        <f t="shared" si="0"/>
        <v>50</v>
      </c>
      <c r="O24" s="23">
        <f t="shared" si="1"/>
        <v>20</v>
      </c>
      <c r="P24" s="13">
        <v>20</v>
      </c>
      <c r="Q24" s="8"/>
    </row>
    <row r="25" s="1" customFormat="true" ht="28" customHeight="true" spans="1:17">
      <c r="A25" s="13">
        <v>21</v>
      </c>
      <c r="B25" s="13" t="s">
        <v>37</v>
      </c>
      <c r="C25" s="13" t="s">
        <v>59</v>
      </c>
      <c r="D25" s="13" t="s">
        <v>59</v>
      </c>
      <c r="E25" s="13" t="s">
        <v>11</v>
      </c>
      <c r="F25" s="13" t="s">
        <v>39</v>
      </c>
      <c r="G25" s="16">
        <v>100</v>
      </c>
      <c r="H25" s="17">
        <v>0.0396</v>
      </c>
      <c r="I25" s="20">
        <v>44554</v>
      </c>
      <c r="J25" s="20">
        <v>45003</v>
      </c>
      <c r="K25" s="16">
        <v>0.347003000000001</v>
      </c>
      <c r="L25" s="16">
        <v>99.652997</v>
      </c>
      <c r="M25" s="16">
        <v>79.722397</v>
      </c>
      <c r="N25" s="23">
        <f t="shared" si="0"/>
        <v>49.8264985</v>
      </c>
      <c r="O25" s="23">
        <f t="shared" si="1"/>
        <v>19.9305</v>
      </c>
      <c r="P25" s="13">
        <v>19.9305</v>
      </c>
      <c r="Q25" s="8"/>
    </row>
    <row r="26" s="1" customFormat="true" ht="28" customHeight="true" spans="1:17">
      <c r="A26" s="13">
        <v>22</v>
      </c>
      <c r="B26" s="13" t="s">
        <v>37</v>
      </c>
      <c r="C26" s="13" t="s">
        <v>60</v>
      </c>
      <c r="D26" s="13" t="s">
        <v>60</v>
      </c>
      <c r="E26" s="13" t="s">
        <v>5</v>
      </c>
      <c r="F26" s="13" t="s">
        <v>39</v>
      </c>
      <c r="G26" s="16">
        <v>65</v>
      </c>
      <c r="H26" s="17">
        <v>0.0396</v>
      </c>
      <c r="I26" s="20">
        <v>44600</v>
      </c>
      <c r="J26" s="20">
        <v>45027</v>
      </c>
      <c r="K26" s="16">
        <v>0</v>
      </c>
      <c r="L26" s="16">
        <v>65</v>
      </c>
      <c r="M26" s="16">
        <v>52</v>
      </c>
      <c r="N26" s="23">
        <f t="shared" si="0"/>
        <v>32.5</v>
      </c>
      <c r="O26" s="23">
        <f t="shared" si="1"/>
        <v>13</v>
      </c>
      <c r="P26" s="13">
        <v>13</v>
      </c>
      <c r="Q26" s="8"/>
    </row>
    <row r="27" s="1" customFormat="true" ht="28" customHeight="true" spans="1:17">
      <c r="A27" s="13">
        <v>23</v>
      </c>
      <c r="B27" s="13" t="s">
        <v>37</v>
      </c>
      <c r="C27" s="13" t="s">
        <v>61</v>
      </c>
      <c r="D27" s="13" t="s">
        <v>61</v>
      </c>
      <c r="E27" s="13" t="s">
        <v>13</v>
      </c>
      <c r="F27" s="13" t="s">
        <v>39</v>
      </c>
      <c r="G27" s="16">
        <v>100</v>
      </c>
      <c r="H27" s="17">
        <v>0.0396</v>
      </c>
      <c r="I27" s="20">
        <v>44600</v>
      </c>
      <c r="J27" s="20">
        <v>45028</v>
      </c>
      <c r="K27" s="16">
        <v>0</v>
      </c>
      <c r="L27" s="16">
        <v>100</v>
      </c>
      <c r="M27" s="16">
        <v>80</v>
      </c>
      <c r="N27" s="23">
        <f t="shared" si="0"/>
        <v>50</v>
      </c>
      <c r="O27" s="23">
        <f t="shared" si="1"/>
        <v>20</v>
      </c>
      <c r="P27" s="13">
        <v>20</v>
      </c>
      <c r="Q27" s="8"/>
    </row>
    <row r="28" s="1" customFormat="true" ht="28" customHeight="true" spans="1:17">
      <c r="A28" s="13">
        <v>24</v>
      </c>
      <c r="B28" s="13" t="s">
        <v>37</v>
      </c>
      <c r="C28" s="13" t="s">
        <v>62</v>
      </c>
      <c r="D28" s="13" t="s">
        <v>62</v>
      </c>
      <c r="E28" s="13" t="s">
        <v>9</v>
      </c>
      <c r="F28" s="13" t="s">
        <v>39</v>
      </c>
      <c r="G28" s="16">
        <v>45</v>
      </c>
      <c r="H28" s="17">
        <v>0.0396</v>
      </c>
      <c r="I28" s="20">
        <v>44601</v>
      </c>
      <c r="J28" s="20">
        <v>45028</v>
      </c>
      <c r="K28" s="16">
        <v>0.0499999999999972</v>
      </c>
      <c r="L28" s="16">
        <v>44.95</v>
      </c>
      <c r="M28" s="16">
        <v>35.96</v>
      </c>
      <c r="N28" s="23">
        <f t="shared" si="0"/>
        <v>22.475</v>
      </c>
      <c r="O28" s="23">
        <f t="shared" si="1"/>
        <v>8.99</v>
      </c>
      <c r="P28" s="13">
        <v>8.99</v>
      </c>
      <c r="Q28" s="8"/>
    </row>
    <row r="29" s="1" customFormat="true" ht="28" customHeight="true" spans="1:17">
      <c r="A29" s="13">
        <v>25</v>
      </c>
      <c r="B29" s="13" t="s">
        <v>37</v>
      </c>
      <c r="C29" s="13" t="s">
        <v>63</v>
      </c>
      <c r="D29" s="13" t="s">
        <v>63</v>
      </c>
      <c r="E29" s="13" t="s">
        <v>13</v>
      </c>
      <c r="F29" s="13" t="s">
        <v>39</v>
      </c>
      <c r="G29" s="16">
        <v>100</v>
      </c>
      <c r="H29" s="17">
        <v>0.0396</v>
      </c>
      <c r="I29" s="20">
        <v>44602</v>
      </c>
      <c r="J29" s="20">
        <v>45030</v>
      </c>
      <c r="K29" s="16">
        <v>0.109639000000001</v>
      </c>
      <c r="L29" s="16">
        <v>99.890361</v>
      </c>
      <c r="M29" s="16">
        <v>79.912288</v>
      </c>
      <c r="N29" s="23">
        <f t="shared" si="0"/>
        <v>49.9451805</v>
      </c>
      <c r="O29" s="23">
        <f t="shared" si="1"/>
        <v>19.978</v>
      </c>
      <c r="P29" s="13">
        <v>19.978</v>
      </c>
      <c r="Q29" s="8"/>
    </row>
    <row r="30" s="1" customFormat="true" ht="28" customHeight="true" spans="1:17">
      <c r="A30" s="13">
        <v>26</v>
      </c>
      <c r="B30" s="13" t="s">
        <v>37</v>
      </c>
      <c r="C30" s="13" t="s">
        <v>64</v>
      </c>
      <c r="D30" s="13" t="s">
        <v>64</v>
      </c>
      <c r="E30" s="13" t="s">
        <v>16</v>
      </c>
      <c r="F30" s="13" t="s">
        <v>39</v>
      </c>
      <c r="G30" s="16">
        <v>100</v>
      </c>
      <c r="H30" s="17">
        <v>0.0396</v>
      </c>
      <c r="I30" s="20">
        <v>44606</v>
      </c>
      <c r="J30" s="20">
        <v>45034</v>
      </c>
      <c r="K30" s="16">
        <v>0</v>
      </c>
      <c r="L30" s="16">
        <v>100</v>
      </c>
      <c r="M30" s="16">
        <v>80</v>
      </c>
      <c r="N30" s="23">
        <f t="shared" si="0"/>
        <v>50</v>
      </c>
      <c r="O30" s="23">
        <f t="shared" si="1"/>
        <v>20</v>
      </c>
      <c r="P30" s="13">
        <v>20</v>
      </c>
      <c r="Q30" s="8"/>
    </row>
    <row r="31" s="1" customFormat="true" ht="28" customHeight="true" spans="1:17">
      <c r="A31" s="13">
        <v>27</v>
      </c>
      <c r="B31" s="13" t="s">
        <v>37</v>
      </c>
      <c r="C31" s="13" t="s">
        <v>65</v>
      </c>
      <c r="D31" s="13" t="s">
        <v>65</v>
      </c>
      <c r="E31" s="13" t="s">
        <v>5</v>
      </c>
      <c r="F31" s="13" t="s">
        <v>39</v>
      </c>
      <c r="G31" s="16">
        <v>100</v>
      </c>
      <c r="H31" s="17">
        <v>0.0396</v>
      </c>
      <c r="I31" s="20">
        <v>44607</v>
      </c>
      <c r="J31" s="20">
        <v>45034</v>
      </c>
      <c r="K31" s="16">
        <v>0</v>
      </c>
      <c r="L31" s="16">
        <v>100</v>
      </c>
      <c r="M31" s="16">
        <v>80</v>
      </c>
      <c r="N31" s="23">
        <f t="shared" si="0"/>
        <v>50</v>
      </c>
      <c r="O31" s="23">
        <f t="shared" si="1"/>
        <v>20</v>
      </c>
      <c r="P31" s="13">
        <v>20</v>
      </c>
      <c r="Q31" s="8"/>
    </row>
    <row r="32" s="1" customFormat="true" ht="28" customHeight="true" spans="1:17">
      <c r="A32" s="13">
        <v>28</v>
      </c>
      <c r="B32" s="13" t="s">
        <v>37</v>
      </c>
      <c r="C32" s="13" t="s">
        <v>66</v>
      </c>
      <c r="D32" s="13" t="s">
        <v>66</v>
      </c>
      <c r="E32" s="13" t="s">
        <v>41</v>
      </c>
      <c r="F32" s="13" t="s">
        <v>39</v>
      </c>
      <c r="G32" s="16">
        <v>100</v>
      </c>
      <c r="H32" s="17">
        <v>0.0396</v>
      </c>
      <c r="I32" s="20">
        <v>44608</v>
      </c>
      <c r="J32" s="20">
        <v>45036</v>
      </c>
      <c r="K32" s="16">
        <v>34.606804</v>
      </c>
      <c r="L32" s="16">
        <v>65.393196</v>
      </c>
      <c r="M32" s="16">
        <v>52.314557</v>
      </c>
      <c r="N32" s="23">
        <f t="shared" si="0"/>
        <v>32.696598</v>
      </c>
      <c r="O32" s="23">
        <f t="shared" si="1"/>
        <v>13.0786</v>
      </c>
      <c r="P32" s="13">
        <v>13.0786</v>
      </c>
      <c r="Q32" s="8"/>
    </row>
    <row r="33" s="1" customFormat="true" ht="28" customHeight="true" spans="1:17">
      <c r="A33" s="13">
        <v>29</v>
      </c>
      <c r="B33" s="13" t="s">
        <v>37</v>
      </c>
      <c r="C33" s="13" t="s">
        <v>67</v>
      </c>
      <c r="D33" s="13" t="s">
        <v>67</v>
      </c>
      <c r="E33" s="13" t="s">
        <v>10</v>
      </c>
      <c r="F33" s="13" t="s">
        <v>39</v>
      </c>
      <c r="G33" s="16">
        <v>100</v>
      </c>
      <c r="H33" s="17">
        <v>0.0396</v>
      </c>
      <c r="I33" s="20">
        <v>44614</v>
      </c>
      <c r="J33" s="20">
        <v>45041</v>
      </c>
      <c r="K33" s="16">
        <v>0</v>
      </c>
      <c r="L33" s="16">
        <v>100</v>
      </c>
      <c r="M33" s="16">
        <v>80</v>
      </c>
      <c r="N33" s="23">
        <f t="shared" si="0"/>
        <v>50</v>
      </c>
      <c r="O33" s="23">
        <f t="shared" si="1"/>
        <v>20</v>
      </c>
      <c r="P33" s="13">
        <v>20</v>
      </c>
      <c r="Q33" s="8"/>
    </row>
    <row r="34" s="1" customFormat="true" ht="28" customHeight="true" spans="1:17">
      <c r="A34" s="13">
        <v>30</v>
      </c>
      <c r="B34" s="13" t="s">
        <v>37</v>
      </c>
      <c r="C34" s="13" t="s">
        <v>68</v>
      </c>
      <c r="D34" s="13" t="s">
        <v>68</v>
      </c>
      <c r="E34" s="13" t="s">
        <v>4</v>
      </c>
      <c r="F34" s="13" t="s">
        <v>39</v>
      </c>
      <c r="G34" s="16">
        <v>100</v>
      </c>
      <c r="H34" s="17">
        <v>0.0396</v>
      </c>
      <c r="I34" s="20">
        <v>44616</v>
      </c>
      <c r="J34" s="20">
        <v>45043</v>
      </c>
      <c r="K34" s="16">
        <v>0.016918000000004</v>
      </c>
      <c r="L34" s="16">
        <v>99.983082</v>
      </c>
      <c r="M34" s="16">
        <v>79.986466</v>
      </c>
      <c r="N34" s="23">
        <f t="shared" si="0"/>
        <v>49.991541</v>
      </c>
      <c r="O34" s="23">
        <f t="shared" si="1"/>
        <v>19.9966</v>
      </c>
      <c r="P34" s="13">
        <v>19.9966</v>
      </c>
      <c r="Q34" s="8"/>
    </row>
    <row r="35" s="1" customFormat="true" ht="28" customHeight="true" spans="1:17">
      <c r="A35" s="13">
        <v>31</v>
      </c>
      <c r="B35" s="13" t="s">
        <v>37</v>
      </c>
      <c r="C35" s="13" t="s">
        <v>69</v>
      </c>
      <c r="D35" s="13" t="s">
        <v>69</v>
      </c>
      <c r="E35" s="13" t="s">
        <v>6</v>
      </c>
      <c r="F35" s="13" t="s">
        <v>39</v>
      </c>
      <c r="G35" s="16">
        <v>100</v>
      </c>
      <c r="H35" s="17">
        <v>0.0396</v>
      </c>
      <c r="I35" s="20">
        <v>44631</v>
      </c>
      <c r="J35" s="20">
        <v>45058</v>
      </c>
      <c r="K35" s="16">
        <v>0.918822000000006</v>
      </c>
      <c r="L35" s="16">
        <v>99.081178</v>
      </c>
      <c r="M35" s="16">
        <v>79.264942</v>
      </c>
      <c r="N35" s="23">
        <f t="shared" si="0"/>
        <v>49.540589</v>
      </c>
      <c r="O35" s="23">
        <f t="shared" si="1"/>
        <v>19.8162</v>
      </c>
      <c r="P35" s="13">
        <v>19.8162</v>
      </c>
      <c r="Q35" s="8"/>
    </row>
    <row r="36" s="1" customFormat="true" ht="28" customHeight="true" spans="1:17">
      <c r="A36" s="13">
        <v>32</v>
      </c>
      <c r="B36" s="13" t="s">
        <v>37</v>
      </c>
      <c r="C36" s="13" t="s">
        <v>70</v>
      </c>
      <c r="D36" s="13" t="s">
        <v>70</v>
      </c>
      <c r="E36" s="13" t="s">
        <v>10</v>
      </c>
      <c r="F36" s="13" t="s">
        <v>39</v>
      </c>
      <c r="G36" s="16">
        <v>122</v>
      </c>
      <c r="H36" s="17">
        <v>0.0396</v>
      </c>
      <c r="I36" s="20">
        <v>44851</v>
      </c>
      <c r="J36" s="20">
        <v>45068</v>
      </c>
      <c r="K36" s="16">
        <v>0</v>
      </c>
      <c r="L36" s="16">
        <v>122</v>
      </c>
      <c r="M36" s="16">
        <v>97.599999</v>
      </c>
      <c r="N36" s="23">
        <f t="shared" si="0"/>
        <v>61</v>
      </c>
      <c r="O36" s="23">
        <f t="shared" si="1"/>
        <v>24.4</v>
      </c>
      <c r="P36" s="13">
        <v>24.4</v>
      </c>
      <c r="Q36" s="8"/>
    </row>
    <row r="37" s="1" customFormat="true" ht="28" customHeight="true" spans="1:17">
      <c r="A37" s="13">
        <v>33</v>
      </c>
      <c r="B37" s="13" t="s">
        <v>37</v>
      </c>
      <c r="C37" s="13" t="s">
        <v>71</v>
      </c>
      <c r="D37" s="13" t="s">
        <v>71</v>
      </c>
      <c r="E37" s="13" t="s">
        <v>7</v>
      </c>
      <c r="F37" s="13" t="s">
        <v>39</v>
      </c>
      <c r="G37" s="16">
        <v>100</v>
      </c>
      <c r="H37" s="17">
        <v>0.0396</v>
      </c>
      <c r="I37" s="20">
        <v>44812</v>
      </c>
      <c r="J37" s="20">
        <v>45068</v>
      </c>
      <c r="K37" s="16">
        <v>0</v>
      </c>
      <c r="L37" s="16">
        <v>100</v>
      </c>
      <c r="M37" s="16">
        <v>80</v>
      </c>
      <c r="N37" s="23">
        <f t="shared" si="0"/>
        <v>50</v>
      </c>
      <c r="O37" s="23">
        <f t="shared" si="1"/>
        <v>20</v>
      </c>
      <c r="P37" s="13">
        <v>20</v>
      </c>
      <c r="Q37" s="8"/>
    </row>
    <row r="38" s="1" customFormat="true" ht="28" customHeight="true" spans="1:17">
      <c r="A38" s="13">
        <v>34</v>
      </c>
      <c r="B38" s="13" t="s">
        <v>37</v>
      </c>
      <c r="C38" s="13" t="s">
        <v>72</v>
      </c>
      <c r="D38" s="13" t="s">
        <v>72</v>
      </c>
      <c r="E38" s="13" t="s">
        <v>10</v>
      </c>
      <c r="F38" s="13" t="s">
        <v>39</v>
      </c>
      <c r="G38" s="16">
        <v>100</v>
      </c>
      <c r="H38" s="17">
        <v>0.0396</v>
      </c>
      <c r="I38" s="20">
        <v>44705</v>
      </c>
      <c r="J38" s="20">
        <v>45132</v>
      </c>
      <c r="K38" s="16">
        <v>9.99999997475243e-7</v>
      </c>
      <c r="L38" s="16">
        <v>100</v>
      </c>
      <c r="M38" s="16">
        <v>79.999999</v>
      </c>
      <c r="N38" s="23">
        <f t="shared" si="0"/>
        <v>50</v>
      </c>
      <c r="O38" s="23">
        <f t="shared" si="1"/>
        <v>20</v>
      </c>
      <c r="P38" s="13">
        <v>19.9999</v>
      </c>
      <c r="Q38" s="8"/>
    </row>
    <row r="39" s="1" customFormat="true" ht="28" customHeight="true" spans="1:17">
      <c r="A39" s="13">
        <v>35</v>
      </c>
      <c r="B39" s="13" t="s">
        <v>37</v>
      </c>
      <c r="C39" s="13" t="s">
        <v>73</v>
      </c>
      <c r="D39" s="13" t="s">
        <v>73</v>
      </c>
      <c r="E39" s="13" t="s">
        <v>9</v>
      </c>
      <c r="F39" s="13" t="s">
        <v>39</v>
      </c>
      <c r="G39" s="16">
        <v>90</v>
      </c>
      <c r="H39" s="17">
        <v>0.0396</v>
      </c>
      <c r="I39" s="20">
        <v>44719</v>
      </c>
      <c r="J39" s="20">
        <v>45146</v>
      </c>
      <c r="K39" s="16">
        <v>0.0717400000000055</v>
      </c>
      <c r="L39" s="16">
        <v>89.92826</v>
      </c>
      <c r="M39" s="16">
        <v>71.942608</v>
      </c>
      <c r="N39" s="23">
        <f t="shared" si="0"/>
        <v>44.96413</v>
      </c>
      <c r="O39" s="23">
        <f t="shared" si="1"/>
        <v>17.9856</v>
      </c>
      <c r="P39" s="13">
        <v>17.9856</v>
      </c>
      <c r="Q39" s="8"/>
    </row>
    <row r="40" s="1" customFormat="true" ht="28" customHeight="true" spans="1:17">
      <c r="A40" s="13">
        <v>36</v>
      </c>
      <c r="B40" s="13" t="s">
        <v>37</v>
      </c>
      <c r="C40" s="13" t="s">
        <v>74</v>
      </c>
      <c r="D40" s="13" t="s">
        <v>74</v>
      </c>
      <c r="E40" s="13" t="s">
        <v>10</v>
      </c>
      <c r="F40" s="13" t="s">
        <v>39</v>
      </c>
      <c r="G40" s="16">
        <v>80</v>
      </c>
      <c r="H40" s="17">
        <v>0.0396</v>
      </c>
      <c r="I40" s="20">
        <v>44726</v>
      </c>
      <c r="J40" s="20">
        <v>45153</v>
      </c>
      <c r="K40" s="16">
        <v>0.452939000000001</v>
      </c>
      <c r="L40" s="16">
        <v>79.547061</v>
      </c>
      <c r="M40" s="16">
        <v>63.637648</v>
      </c>
      <c r="N40" s="23">
        <f t="shared" si="0"/>
        <v>39.7735305</v>
      </c>
      <c r="O40" s="23">
        <f t="shared" si="1"/>
        <v>15.9094</v>
      </c>
      <c r="P40" s="13">
        <v>15.9094</v>
      </c>
      <c r="Q40" s="8"/>
    </row>
    <row r="41" s="1" customFormat="true" ht="28" customHeight="true" spans="1:17">
      <c r="A41" s="13">
        <v>37</v>
      </c>
      <c r="B41" s="13" t="s">
        <v>37</v>
      </c>
      <c r="C41" s="13" t="s">
        <v>75</v>
      </c>
      <c r="D41" s="13" t="s">
        <v>75</v>
      </c>
      <c r="E41" s="13" t="s">
        <v>11</v>
      </c>
      <c r="F41" s="13" t="s">
        <v>39</v>
      </c>
      <c r="G41" s="16">
        <v>90</v>
      </c>
      <c r="H41" s="17">
        <v>0.0396</v>
      </c>
      <c r="I41" s="20">
        <v>44729</v>
      </c>
      <c r="J41" s="20">
        <v>45156</v>
      </c>
      <c r="K41" s="16">
        <v>0.00617200000000651</v>
      </c>
      <c r="L41" s="16">
        <v>89.993828</v>
      </c>
      <c r="M41" s="16">
        <v>71.995062</v>
      </c>
      <c r="N41" s="23">
        <f t="shared" si="0"/>
        <v>44.996914</v>
      </c>
      <c r="O41" s="23">
        <f t="shared" si="1"/>
        <v>17.9987</v>
      </c>
      <c r="P41" s="13">
        <v>17.9987</v>
      </c>
      <c r="Q41" s="8"/>
    </row>
    <row r="42" s="1" customFormat="true" ht="28" customHeight="true" spans="1:17">
      <c r="A42" s="13">
        <v>38</v>
      </c>
      <c r="B42" s="13" t="s">
        <v>37</v>
      </c>
      <c r="C42" s="13" t="s">
        <v>76</v>
      </c>
      <c r="D42" s="13" t="s">
        <v>76</v>
      </c>
      <c r="E42" s="13" t="s">
        <v>17</v>
      </c>
      <c r="F42" s="13" t="s">
        <v>39</v>
      </c>
      <c r="G42" s="16">
        <v>100</v>
      </c>
      <c r="H42" s="17">
        <v>0.0396</v>
      </c>
      <c r="I42" s="20">
        <v>44734</v>
      </c>
      <c r="J42" s="20">
        <v>45160</v>
      </c>
      <c r="K42" s="16">
        <v>1.029315</v>
      </c>
      <c r="L42" s="16">
        <v>98.970685</v>
      </c>
      <c r="M42" s="16">
        <v>79.176549</v>
      </c>
      <c r="N42" s="23">
        <f t="shared" si="0"/>
        <v>49.4853425</v>
      </c>
      <c r="O42" s="23">
        <f t="shared" si="1"/>
        <v>19.7941</v>
      </c>
      <c r="P42" s="13">
        <v>19.7941</v>
      </c>
      <c r="Q42" s="8"/>
    </row>
    <row r="43" s="1" customFormat="true" ht="28" customHeight="true" spans="1:17">
      <c r="A43" s="13">
        <v>39</v>
      </c>
      <c r="B43" s="13" t="s">
        <v>37</v>
      </c>
      <c r="C43" s="13" t="s">
        <v>77</v>
      </c>
      <c r="D43" s="13" t="s">
        <v>77</v>
      </c>
      <c r="E43" s="13" t="s">
        <v>8</v>
      </c>
      <c r="F43" s="13" t="s">
        <v>39</v>
      </c>
      <c r="G43" s="16">
        <v>100</v>
      </c>
      <c r="H43" s="17">
        <v>0.0396</v>
      </c>
      <c r="I43" s="20">
        <v>44736</v>
      </c>
      <c r="J43" s="20">
        <v>45163</v>
      </c>
      <c r="K43" s="16">
        <v>0</v>
      </c>
      <c r="L43" s="16">
        <v>100</v>
      </c>
      <c r="M43" s="16">
        <v>80</v>
      </c>
      <c r="N43" s="23">
        <f t="shared" si="0"/>
        <v>50</v>
      </c>
      <c r="O43" s="23">
        <f t="shared" si="1"/>
        <v>20</v>
      </c>
      <c r="P43" s="13">
        <v>20</v>
      </c>
      <c r="Q43" s="8"/>
    </row>
    <row r="44" s="1" customFormat="true" ht="28" customHeight="true" spans="1:17">
      <c r="A44" s="13">
        <v>40</v>
      </c>
      <c r="B44" s="13" t="s">
        <v>37</v>
      </c>
      <c r="C44" s="13" t="s">
        <v>78</v>
      </c>
      <c r="D44" s="13" t="s">
        <v>78</v>
      </c>
      <c r="E44" s="13" t="s">
        <v>3</v>
      </c>
      <c r="F44" s="13" t="s">
        <v>39</v>
      </c>
      <c r="G44" s="16">
        <v>69</v>
      </c>
      <c r="H44" s="17">
        <v>0.0396</v>
      </c>
      <c r="I44" s="20">
        <v>44706</v>
      </c>
      <c r="J44" s="20">
        <v>45133</v>
      </c>
      <c r="K44" s="16">
        <v>0</v>
      </c>
      <c r="L44" s="16">
        <v>69</v>
      </c>
      <c r="M44" s="16">
        <v>55.2</v>
      </c>
      <c r="N44" s="23">
        <f t="shared" si="0"/>
        <v>34.5</v>
      </c>
      <c r="O44" s="23">
        <f t="shared" si="1"/>
        <v>13.8</v>
      </c>
      <c r="P44" s="13">
        <v>13.8</v>
      </c>
      <c r="Q44" s="8"/>
    </row>
    <row r="45" s="1" customFormat="true" ht="28" customHeight="true" spans="1:17">
      <c r="A45" s="13">
        <v>41</v>
      </c>
      <c r="B45" s="13" t="s">
        <v>37</v>
      </c>
      <c r="C45" s="14" t="s">
        <v>79</v>
      </c>
      <c r="D45" s="14" t="s">
        <v>79</v>
      </c>
      <c r="E45" s="13" t="s">
        <v>7</v>
      </c>
      <c r="F45" s="13" t="s">
        <v>39</v>
      </c>
      <c r="G45" s="16">
        <v>100</v>
      </c>
      <c r="H45" s="17">
        <v>0.0396</v>
      </c>
      <c r="I45" s="20">
        <v>44531</v>
      </c>
      <c r="J45" s="20">
        <v>44958</v>
      </c>
      <c r="K45" s="16">
        <v>0</v>
      </c>
      <c r="L45" s="16">
        <v>100</v>
      </c>
      <c r="M45" s="16">
        <v>80</v>
      </c>
      <c r="N45" s="23">
        <f t="shared" si="0"/>
        <v>50</v>
      </c>
      <c r="O45" s="23">
        <f t="shared" si="1"/>
        <v>20</v>
      </c>
      <c r="P45" s="13">
        <v>20</v>
      </c>
      <c r="Q45" s="8"/>
    </row>
    <row r="46" s="1" customFormat="true" ht="28" customHeight="true" spans="1:17">
      <c r="A46" s="13">
        <v>42</v>
      </c>
      <c r="B46" s="13" t="s">
        <v>37</v>
      </c>
      <c r="C46" s="14" t="s">
        <v>80</v>
      </c>
      <c r="D46" s="14" t="s">
        <v>80</v>
      </c>
      <c r="E46" s="13" t="s">
        <v>8</v>
      </c>
      <c r="F46" s="13" t="s">
        <v>39</v>
      </c>
      <c r="G46" s="16">
        <v>68</v>
      </c>
      <c r="H46" s="17">
        <v>0.0396</v>
      </c>
      <c r="I46" s="20">
        <v>44732</v>
      </c>
      <c r="J46" s="20">
        <v>45099</v>
      </c>
      <c r="K46" s="16">
        <v>0</v>
      </c>
      <c r="L46" s="16">
        <v>68</v>
      </c>
      <c r="M46" s="16">
        <v>47.903449</v>
      </c>
      <c r="N46" s="23">
        <v>29.9397</v>
      </c>
      <c r="O46" s="23">
        <v>11.9758</v>
      </c>
      <c r="P46" s="13">
        <v>11.9758</v>
      </c>
      <c r="Q46" s="8"/>
    </row>
    <row r="47" s="3" customFormat="true" ht="28" customHeight="true" spans="1:17">
      <c r="A47" s="13">
        <v>43</v>
      </c>
      <c r="B47" s="15" t="s">
        <v>37</v>
      </c>
      <c r="C47" s="14" t="s">
        <v>81</v>
      </c>
      <c r="D47" s="14" t="s">
        <v>82</v>
      </c>
      <c r="E47" s="13" t="s">
        <v>15</v>
      </c>
      <c r="F47" s="13" t="s">
        <v>83</v>
      </c>
      <c r="G47" s="18">
        <v>99.1</v>
      </c>
      <c r="H47" s="19">
        <v>0.099</v>
      </c>
      <c r="I47" s="21">
        <v>44734</v>
      </c>
      <c r="J47" s="21">
        <v>45188</v>
      </c>
      <c r="K47" s="18">
        <v>0</v>
      </c>
      <c r="L47" s="18">
        <v>99.1</v>
      </c>
      <c r="M47" s="18">
        <v>79.28</v>
      </c>
      <c r="N47" s="18">
        <v>49.55</v>
      </c>
      <c r="O47" s="24">
        <v>19.82</v>
      </c>
      <c r="P47" s="13">
        <v>19.82</v>
      </c>
      <c r="Q47" s="8"/>
    </row>
    <row r="48" s="3" customFormat="true" ht="28" customHeight="true" spans="1:17">
      <c r="A48" s="13">
        <v>44</v>
      </c>
      <c r="B48" s="15" t="s">
        <v>37</v>
      </c>
      <c r="C48" s="14" t="s">
        <v>84</v>
      </c>
      <c r="D48" s="14" t="s">
        <v>85</v>
      </c>
      <c r="E48" s="13" t="s">
        <v>11</v>
      </c>
      <c r="F48" s="13" t="s">
        <v>83</v>
      </c>
      <c r="G48" s="18">
        <v>160</v>
      </c>
      <c r="H48" s="19">
        <v>0.075</v>
      </c>
      <c r="I48" s="21">
        <v>44923</v>
      </c>
      <c r="J48" s="21">
        <v>45196</v>
      </c>
      <c r="K48" s="18">
        <v>0</v>
      </c>
      <c r="L48" s="18">
        <v>160</v>
      </c>
      <c r="M48" s="18">
        <v>128</v>
      </c>
      <c r="N48" s="18">
        <v>80</v>
      </c>
      <c r="O48" s="24">
        <v>32</v>
      </c>
      <c r="P48" s="13">
        <v>32</v>
      </c>
      <c r="Q48" s="8"/>
    </row>
    <row r="49" s="3" customFormat="true" ht="28" customHeight="true" spans="1:17">
      <c r="A49" s="13">
        <v>45</v>
      </c>
      <c r="B49" s="15" t="s">
        <v>37</v>
      </c>
      <c r="C49" s="14" t="s">
        <v>86</v>
      </c>
      <c r="D49" s="14" t="s">
        <v>87</v>
      </c>
      <c r="E49" s="13" t="s">
        <v>9</v>
      </c>
      <c r="F49" s="13" t="s">
        <v>83</v>
      </c>
      <c r="G49" s="18">
        <v>20</v>
      </c>
      <c r="H49" s="19">
        <v>0.0998</v>
      </c>
      <c r="I49" s="21">
        <v>44984</v>
      </c>
      <c r="J49" s="21">
        <v>45260</v>
      </c>
      <c r="K49" s="18">
        <v>3.4457</v>
      </c>
      <c r="L49" s="18">
        <v>16.5543</v>
      </c>
      <c r="M49" s="18">
        <v>13.2435</v>
      </c>
      <c r="N49" s="18">
        <v>8.2772</v>
      </c>
      <c r="O49" s="24">
        <v>3.3108</v>
      </c>
      <c r="P49" s="13">
        <v>3.3108</v>
      </c>
      <c r="Q49" s="8"/>
    </row>
    <row r="50" s="3" customFormat="true" ht="28" customHeight="true" spans="1:17">
      <c r="A50" s="13">
        <v>46</v>
      </c>
      <c r="B50" s="15" t="s">
        <v>37</v>
      </c>
      <c r="C50" s="14" t="s">
        <v>88</v>
      </c>
      <c r="D50" s="14" t="s">
        <v>89</v>
      </c>
      <c r="E50" s="13" t="s">
        <v>6</v>
      </c>
      <c r="F50" s="13" t="s">
        <v>83</v>
      </c>
      <c r="G50" s="18">
        <v>50</v>
      </c>
      <c r="H50" s="19">
        <v>0.0998</v>
      </c>
      <c r="I50" s="21">
        <v>44824</v>
      </c>
      <c r="J50" s="21">
        <v>45260</v>
      </c>
      <c r="K50" s="18">
        <v>0</v>
      </c>
      <c r="L50" s="18">
        <v>50</v>
      </c>
      <c r="M50" s="18">
        <v>40</v>
      </c>
      <c r="N50" s="18">
        <v>25</v>
      </c>
      <c r="O50" s="24">
        <v>10</v>
      </c>
      <c r="P50" s="13">
        <v>10</v>
      </c>
      <c r="Q50" s="8"/>
    </row>
    <row r="51" s="3" customFormat="true" ht="28" customHeight="true" spans="1:17">
      <c r="A51" s="13">
        <v>47</v>
      </c>
      <c r="B51" s="15" t="s">
        <v>37</v>
      </c>
      <c r="C51" s="14" t="s">
        <v>88</v>
      </c>
      <c r="D51" s="14" t="s">
        <v>89</v>
      </c>
      <c r="E51" s="13" t="s">
        <v>6</v>
      </c>
      <c r="F51" s="13" t="s">
        <v>83</v>
      </c>
      <c r="G51" s="18">
        <v>50</v>
      </c>
      <c r="H51" s="19">
        <v>0.0598</v>
      </c>
      <c r="I51" s="21">
        <v>44824</v>
      </c>
      <c r="J51" s="21">
        <v>45260</v>
      </c>
      <c r="K51" s="18">
        <v>0</v>
      </c>
      <c r="L51" s="18">
        <v>50</v>
      </c>
      <c r="M51" s="18">
        <v>40</v>
      </c>
      <c r="N51" s="18">
        <v>25</v>
      </c>
      <c r="O51" s="24">
        <v>10</v>
      </c>
      <c r="P51" s="13">
        <v>10</v>
      </c>
      <c r="Q51" s="8"/>
    </row>
    <row r="52" s="3" customFormat="true" ht="28" customHeight="true" spans="1:17">
      <c r="A52" s="13">
        <v>48</v>
      </c>
      <c r="B52" s="15" t="s">
        <v>37</v>
      </c>
      <c r="C52" s="14" t="s">
        <v>90</v>
      </c>
      <c r="D52" s="14" t="s">
        <v>91</v>
      </c>
      <c r="E52" s="13" t="s">
        <v>13</v>
      </c>
      <c r="F52" s="13" t="s">
        <v>83</v>
      </c>
      <c r="G52" s="18">
        <v>90</v>
      </c>
      <c r="H52" s="19">
        <v>0.0813</v>
      </c>
      <c r="I52" s="21">
        <v>45006</v>
      </c>
      <c r="J52" s="21">
        <v>45282</v>
      </c>
      <c r="K52" s="18">
        <v>6</v>
      </c>
      <c r="L52" s="18">
        <v>84</v>
      </c>
      <c r="M52" s="18">
        <v>67.2</v>
      </c>
      <c r="N52" s="18">
        <v>42</v>
      </c>
      <c r="O52" s="24">
        <v>16.8</v>
      </c>
      <c r="P52" s="13">
        <v>16.8</v>
      </c>
      <c r="Q52" s="8"/>
    </row>
    <row r="53" s="3" customFormat="true" ht="28" customHeight="true" spans="1:17">
      <c r="A53" s="13">
        <v>49</v>
      </c>
      <c r="B53" s="15" t="s">
        <v>37</v>
      </c>
      <c r="C53" s="14" t="s">
        <v>92</v>
      </c>
      <c r="D53" s="14" t="s">
        <v>93</v>
      </c>
      <c r="E53" s="13" t="s">
        <v>11</v>
      </c>
      <c r="F53" s="13" t="s">
        <v>83</v>
      </c>
      <c r="G53" s="18">
        <v>100</v>
      </c>
      <c r="H53" s="19">
        <v>0.0598</v>
      </c>
      <c r="I53" s="21">
        <v>45097</v>
      </c>
      <c r="J53" s="21">
        <v>45280</v>
      </c>
      <c r="K53" s="18">
        <v>0</v>
      </c>
      <c r="L53" s="18">
        <v>100</v>
      </c>
      <c r="M53" s="18">
        <v>80</v>
      </c>
      <c r="N53" s="18">
        <v>50</v>
      </c>
      <c r="O53" s="24">
        <v>20</v>
      </c>
      <c r="P53" s="13">
        <v>20</v>
      </c>
      <c r="Q53" s="8"/>
    </row>
    <row r="54" s="3" customFormat="true" ht="28" customHeight="true" spans="1:17">
      <c r="A54" s="13">
        <v>50</v>
      </c>
      <c r="B54" s="15" t="s">
        <v>37</v>
      </c>
      <c r="C54" s="14" t="s">
        <v>92</v>
      </c>
      <c r="D54" s="14" t="s">
        <v>93</v>
      </c>
      <c r="E54" s="13" t="s">
        <v>11</v>
      </c>
      <c r="F54" s="13" t="s">
        <v>83</v>
      </c>
      <c r="G54" s="18">
        <v>100</v>
      </c>
      <c r="H54" s="19">
        <v>0.0998</v>
      </c>
      <c r="I54" s="21">
        <v>45097</v>
      </c>
      <c r="J54" s="21">
        <v>45280</v>
      </c>
      <c r="K54" s="18">
        <v>0</v>
      </c>
      <c r="L54" s="18">
        <v>100</v>
      </c>
      <c r="M54" s="18">
        <v>80</v>
      </c>
      <c r="N54" s="18">
        <v>50</v>
      </c>
      <c r="O54" s="24">
        <v>20</v>
      </c>
      <c r="P54" s="13">
        <v>20</v>
      </c>
      <c r="Q54" s="8"/>
    </row>
    <row r="55" s="3" customFormat="true" ht="28" customHeight="true" spans="1:17">
      <c r="A55" s="13">
        <v>51</v>
      </c>
      <c r="B55" s="15" t="s">
        <v>37</v>
      </c>
      <c r="C55" s="14" t="s">
        <v>94</v>
      </c>
      <c r="D55" s="14" t="s">
        <v>94</v>
      </c>
      <c r="E55" s="13" t="s">
        <v>11</v>
      </c>
      <c r="F55" s="13" t="s">
        <v>95</v>
      </c>
      <c r="G55" s="18">
        <v>30</v>
      </c>
      <c r="H55" s="19">
        <v>0.0998</v>
      </c>
      <c r="I55" s="21">
        <v>44931</v>
      </c>
      <c r="J55" s="21">
        <v>45280</v>
      </c>
      <c r="K55" s="18">
        <v>0</v>
      </c>
      <c r="L55" s="18">
        <v>30</v>
      </c>
      <c r="M55" s="18">
        <v>24</v>
      </c>
      <c r="N55" s="18">
        <v>15</v>
      </c>
      <c r="O55" s="24">
        <v>6</v>
      </c>
      <c r="P55" s="13">
        <v>6</v>
      </c>
      <c r="Q55" s="8"/>
    </row>
    <row r="56" s="3" customFormat="true" ht="28" customHeight="true" spans="1:17">
      <c r="A56" s="13">
        <v>52</v>
      </c>
      <c r="B56" s="15" t="s">
        <v>37</v>
      </c>
      <c r="C56" s="14" t="s">
        <v>96</v>
      </c>
      <c r="D56" s="14" t="s">
        <v>96</v>
      </c>
      <c r="E56" s="14" t="s">
        <v>10</v>
      </c>
      <c r="F56" s="14" t="s">
        <v>39</v>
      </c>
      <c r="G56" s="18">
        <v>140</v>
      </c>
      <c r="H56" s="19">
        <v>0.0415</v>
      </c>
      <c r="I56" s="21">
        <v>44526</v>
      </c>
      <c r="J56" s="22">
        <v>45278</v>
      </c>
      <c r="K56" s="18">
        <f t="shared" ref="K56:K59" si="2">G56-L56</f>
        <v>17.248263</v>
      </c>
      <c r="L56" s="18">
        <v>122.751737</v>
      </c>
      <c r="M56" s="18">
        <v>98.2014</v>
      </c>
      <c r="N56" s="18">
        <v>61.3759</v>
      </c>
      <c r="O56" s="18">
        <f t="shared" ref="O56:O71" si="3">ROUNDDOWN(L56*20%,4)</f>
        <v>24.5503</v>
      </c>
      <c r="P56" s="13">
        <v>24.5503</v>
      </c>
      <c r="Q56" s="8"/>
    </row>
    <row r="57" s="3" customFormat="true" ht="28" customHeight="true" spans="1:17">
      <c r="A57" s="13">
        <v>53</v>
      </c>
      <c r="B57" s="15" t="s">
        <v>37</v>
      </c>
      <c r="C57" s="14" t="s">
        <v>97</v>
      </c>
      <c r="D57" s="14" t="s">
        <v>97</v>
      </c>
      <c r="E57" s="14" t="s">
        <v>10</v>
      </c>
      <c r="F57" s="14" t="s">
        <v>39</v>
      </c>
      <c r="G57" s="18">
        <v>160</v>
      </c>
      <c r="H57" s="19">
        <v>0.0365</v>
      </c>
      <c r="I57" s="21">
        <v>44888</v>
      </c>
      <c r="J57" s="21">
        <v>45288</v>
      </c>
      <c r="K57" s="18">
        <f t="shared" si="2"/>
        <v>1.02077299999999</v>
      </c>
      <c r="L57" s="18">
        <v>158.979227</v>
      </c>
      <c r="M57" s="18">
        <v>127.183382</v>
      </c>
      <c r="N57" s="18">
        <v>79.5869</v>
      </c>
      <c r="O57" s="18">
        <f t="shared" si="3"/>
        <v>31.7958</v>
      </c>
      <c r="P57" s="13">
        <v>31.7958</v>
      </c>
      <c r="Q57" s="8"/>
    </row>
    <row r="58" s="3" customFormat="true" ht="28" customHeight="true" spans="1:17">
      <c r="A58" s="13">
        <v>54</v>
      </c>
      <c r="B58" s="15" t="s">
        <v>37</v>
      </c>
      <c r="C58" s="14" t="s">
        <v>98</v>
      </c>
      <c r="D58" s="14" t="s">
        <v>98</v>
      </c>
      <c r="E58" s="14" t="s">
        <v>15</v>
      </c>
      <c r="F58" s="14" t="s">
        <v>39</v>
      </c>
      <c r="G58" s="18">
        <v>300</v>
      </c>
      <c r="H58" s="19">
        <v>0.0385</v>
      </c>
      <c r="I58" s="21">
        <v>44519</v>
      </c>
      <c r="J58" s="21">
        <v>44942</v>
      </c>
      <c r="K58" s="18">
        <f t="shared" si="2"/>
        <v>1.56422600000002</v>
      </c>
      <c r="L58" s="18">
        <v>298.435774</v>
      </c>
      <c r="M58" s="18">
        <v>238.7486</v>
      </c>
      <c r="N58" s="18">
        <v>149.217887</v>
      </c>
      <c r="O58" s="18">
        <f t="shared" si="3"/>
        <v>59.6871</v>
      </c>
      <c r="P58" s="13">
        <v>59.6871</v>
      </c>
      <c r="Q58" s="8"/>
    </row>
    <row r="59" s="3" customFormat="true" ht="28" customHeight="true" spans="1:17">
      <c r="A59" s="13">
        <v>55</v>
      </c>
      <c r="B59" s="15" t="s">
        <v>37</v>
      </c>
      <c r="C59" s="14" t="s">
        <v>99</v>
      </c>
      <c r="D59" s="14" t="s">
        <v>99</v>
      </c>
      <c r="E59" s="14" t="s">
        <v>16</v>
      </c>
      <c r="F59" s="14" t="s">
        <v>39</v>
      </c>
      <c r="G59" s="18">
        <v>68</v>
      </c>
      <c r="H59" s="19">
        <v>0.039</v>
      </c>
      <c r="I59" s="21">
        <v>44651</v>
      </c>
      <c r="J59" s="21">
        <v>45076</v>
      </c>
      <c r="K59" s="18">
        <f t="shared" si="2"/>
        <v>10.19179</v>
      </c>
      <c r="L59" s="18">
        <v>57.80821</v>
      </c>
      <c r="M59" s="18">
        <v>46.246568</v>
      </c>
      <c r="N59" s="18">
        <v>28.904105</v>
      </c>
      <c r="O59" s="18">
        <f t="shared" si="3"/>
        <v>11.5616</v>
      </c>
      <c r="P59" s="13">
        <v>11.5616</v>
      </c>
      <c r="Q59" s="8"/>
    </row>
    <row r="60" s="3" customFormat="true" ht="28" customHeight="true" spans="1:17">
      <c r="A60" s="13">
        <v>56</v>
      </c>
      <c r="B60" s="15" t="s">
        <v>37</v>
      </c>
      <c r="C60" s="14" t="s">
        <v>100</v>
      </c>
      <c r="D60" s="14" t="s">
        <v>100</v>
      </c>
      <c r="E60" s="14" t="s">
        <v>12</v>
      </c>
      <c r="F60" s="14" t="s">
        <v>39</v>
      </c>
      <c r="G60" s="18">
        <v>150</v>
      </c>
      <c r="H60" s="19">
        <v>0.039</v>
      </c>
      <c r="I60" s="21">
        <v>44657</v>
      </c>
      <c r="J60" s="21">
        <v>45076</v>
      </c>
      <c r="K60" s="18">
        <v>0</v>
      </c>
      <c r="L60" s="18">
        <v>150</v>
      </c>
      <c r="M60" s="18">
        <v>120</v>
      </c>
      <c r="N60" s="18">
        <v>75.357489</v>
      </c>
      <c r="O60" s="18">
        <f t="shared" si="3"/>
        <v>30</v>
      </c>
      <c r="P60" s="13">
        <v>30</v>
      </c>
      <c r="Q60" s="8"/>
    </row>
    <row r="61" s="3" customFormat="true" ht="28" customHeight="true" spans="1:17">
      <c r="A61" s="13">
        <v>57</v>
      </c>
      <c r="B61" s="15" t="s">
        <v>37</v>
      </c>
      <c r="C61" s="14" t="s">
        <v>101</v>
      </c>
      <c r="D61" s="14" t="s">
        <v>101</v>
      </c>
      <c r="E61" s="13" t="s">
        <v>41</v>
      </c>
      <c r="F61" s="14" t="s">
        <v>39</v>
      </c>
      <c r="G61" s="18">
        <v>220</v>
      </c>
      <c r="H61" s="19">
        <v>0.037</v>
      </c>
      <c r="I61" s="21">
        <v>44721</v>
      </c>
      <c r="J61" s="21">
        <v>45169</v>
      </c>
      <c r="K61" s="18">
        <f t="shared" ref="K61:K71" si="4">G61-L61</f>
        <v>0.262403000000006</v>
      </c>
      <c r="L61" s="18">
        <v>219.737597</v>
      </c>
      <c r="M61" s="18">
        <v>175.7901</v>
      </c>
      <c r="N61" s="18">
        <v>109.868799</v>
      </c>
      <c r="O61" s="18">
        <f t="shared" si="3"/>
        <v>43.9475</v>
      </c>
      <c r="P61" s="13">
        <v>43.9475</v>
      </c>
      <c r="Q61" s="8"/>
    </row>
    <row r="62" s="3" customFormat="true" ht="28" customHeight="true" spans="1:17">
      <c r="A62" s="13">
        <v>58</v>
      </c>
      <c r="B62" s="15" t="s">
        <v>37</v>
      </c>
      <c r="C62" s="14" t="s">
        <v>102</v>
      </c>
      <c r="D62" s="14" t="s">
        <v>102</v>
      </c>
      <c r="E62" s="14" t="s">
        <v>10</v>
      </c>
      <c r="F62" s="14" t="s">
        <v>39</v>
      </c>
      <c r="G62" s="18">
        <v>268</v>
      </c>
      <c r="H62" s="19">
        <v>0.0375</v>
      </c>
      <c r="I62" s="21">
        <v>44824</v>
      </c>
      <c r="J62" s="21">
        <v>45180</v>
      </c>
      <c r="K62" s="18">
        <f t="shared" si="4"/>
        <v>0</v>
      </c>
      <c r="L62" s="18">
        <v>268</v>
      </c>
      <c r="M62" s="18">
        <v>214.4</v>
      </c>
      <c r="N62" s="18">
        <v>135.270207</v>
      </c>
      <c r="O62" s="18">
        <f t="shared" si="3"/>
        <v>53.6</v>
      </c>
      <c r="P62" s="13">
        <v>53.6</v>
      </c>
      <c r="Q62" s="8"/>
    </row>
    <row r="63" s="3" customFormat="true" ht="28" customHeight="true" spans="1:17">
      <c r="A63" s="13">
        <v>59</v>
      </c>
      <c r="B63" s="15" t="s">
        <v>37</v>
      </c>
      <c r="C63" s="14" t="s">
        <v>103</v>
      </c>
      <c r="D63" s="14" t="s">
        <v>103</v>
      </c>
      <c r="E63" s="14" t="s">
        <v>8</v>
      </c>
      <c r="F63" s="14" t="s">
        <v>39</v>
      </c>
      <c r="G63" s="18">
        <v>37</v>
      </c>
      <c r="H63" s="19">
        <v>0.037</v>
      </c>
      <c r="I63" s="21">
        <v>44781</v>
      </c>
      <c r="J63" s="21">
        <v>45194</v>
      </c>
      <c r="K63" s="18">
        <f t="shared" si="4"/>
        <v>0.00380700000000189</v>
      </c>
      <c r="L63" s="18">
        <v>36.996193</v>
      </c>
      <c r="M63" s="18">
        <v>29.596954</v>
      </c>
      <c r="N63" s="18">
        <v>18.532321</v>
      </c>
      <c r="O63" s="18">
        <f t="shared" si="3"/>
        <v>7.3992</v>
      </c>
      <c r="P63" s="13">
        <v>7.3992</v>
      </c>
      <c r="Q63" s="8"/>
    </row>
    <row r="64" s="3" customFormat="true" ht="28" customHeight="true" spans="1:17">
      <c r="A64" s="13">
        <v>60</v>
      </c>
      <c r="B64" s="15" t="s">
        <v>37</v>
      </c>
      <c r="C64" s="14" t="s">
        <v>104</v>
      </c>
      <c r="D64" s="14" t="s">
        <v>104</v>
      </c>
      <c r="E64" s="14" t="s">
        <v>13</v>
      </c>
      <c r="F64" s="14" t="s">
        <v>39</v>
      </c>
      <c r="G64" s="18">
        <v>150</v>
      </c>
      <c r="H64" s="19">
        <v>0.037</v>
      </c>
      <c r="I64" s="21">
        <v>44754</v>
      </c>
      <c r="J64" s="21">
        <v>45207</v>
      </c>
      <c r="K64" s="18">
        <f t="shared" si="4"/>
        <v>0</v>
      </c>
      <c r="L64" s="18">
        <v>150</v>
      </c>
      <c r="M64" s="18">
        <v>120</v>
      </c>
      <c r="N64" s="18">
        <v>75</v>
      </c>
      <c r="O64" s="18">
        <f t="shared" si="3"/>
        <v>30</v>
      </c>
      <c r="P64" s="13">
        <v>30</v>
      </c>
      <c r="Q64" s="8"/>
    </row>
    <row r="65" s="3" customFormat="true" ht="28" customHeight="true" spans="1:17">
      <c r="A65" s="13">
        <v>61</v>
      </c>
      <c r="B65" s="15" t="s">
        <v>37</v>
      </c>
      <c r="C65" s="14" t="s">
        <v>105</v>
      </c>
      <c r="D65" s="14" t="s">
        <v>105</v>
      </c>
      <c r="E65" s="13" t="s">
        <v>41</v>
      </c>
      <c r="F65" s="14" t="s">
        <v>39</v>
      </c>
      <c r="G65" s="18">
        <v>175</v>
      </c>
      <c r="H65" s="19">
        <v>0.0365</v>
      </c>
      <c r="I65" s="21">
        <v>44802</v>
      </c>
      <c r="J65" s="21">
        <v>45237</v>
      </c>
      <c r="K65" s="18">
        <f t="shared" si="4"/>
        <v>0.0620830000000012</v>
      </c>
      <c r="L65" s="18">
        <v>174.937917</v>
      </c>
      <c r="M65" s="18">
        <v>139.950334</v>
      </c>
      <c r="N65" s="18">
        <v>87.539931</v>
      </c>
      <c r="O65" s="18">
        <f t="shared" si="3"/>
        <v>34.9875</v>
      </c>
      <c r="P65" s="13">
        <v>34.9875</v>
      </c>
      <c r="Q65" s="8"/>
    </row>
    <row r="66" s="3" customFormat="true" ht="28" customHeight="true" spans="1:17">
      <c r="A66" s="13">
        <v>62</v>
      </c>
      <c r="B66" s="15" t="s">
        <v>37</v>
      </c>
      <c r="C66" s="14" t="s">
        <v>106</v>
      </c>
      <c r="D66" s="14" t="s">
        <v>106</v>
      </c>
      <c r="E66" s="14" t="s">
        <v>3</v>
      </c>
      <c r="F66" s="14" t="s">
        <v>39</v>
      </c>
      <c r="G66" s="18">
        <v>134</v>
      </c>
      <c r="H66" s="19">
        <v>0.0365</v>
      </c>
      <c r="I66" s="21">
        <v>44826</v>
      </c>
      <c r="J66" s="21">
        <v>45237</v>
      </c>
      <c r="K66" s="18">
        <f t="shared" si="4"/>
        <v>5.00662500000001</v>
      </c>
      <c r="L66" s="18">
        <v>128.993375</v>
      </c>
      <c r="M66" s="18">
        <v>103.1947</v>
      </c>
      <c r="N66" s="18">
        <v>64.50348</v>
      </c>
      <c r="O66" s="18">
        <f t="shared" si="3"/>
        <v>25.7986</v>
      </c>
      <c r="P66" s="13">
        <v>25.7986</v>
      </c>
      <c r="Q66" s="8"/>
    </row>
    <row r="67" s="3" customFormat="true" ht="28" customHeight="true" spans="1:17">
      <c r="A67" s="13">
        <v>63</v>
      </c>
      <c r="B67" s="15" t="s">
        <v>37</v>
      </c>
      <c r="C67" s="14" t="s">
        <v>107</v>
      </c>
      <c r="D67" s="14" t="s">
        <v>107</v>
      </c>
      <c r="E67" s="14" t="s">
        <v>16</v>
      </c>
      <c r="F67" s="14" t="s">
        <v>39</v>
      </c>
      <c r="G67" s="18">
        <v>60</v>
      </c>
      <c r="H67" s="19">
        <v>0.0365</v>
      </c>
      <c r="I67" s="21">
        <v>44834</v>
      </c>
      <c r="J67" s="21">
        <v>45237</v>
      </c>
      <c r="K67" s="18">
        <f t="shared" si="4"/>
        <v>5.09486</v>
      </c>
      <c r="L67" s="18">
        <v>54.90514</v>
      </c>
      <c r="M67" s="18">
        <v>43.924112</v>
      </c>
      <c r="N67" s="18">
        <v>27.45257</v>
      </c>
      <c r="O67" s="18">
        <f t="shared" si="3"/>
        <v>10.981</v>
      </c>
      <c r="P67" s="13">
        <v>10.981</v>
      </c>
      <c r="Q67" s="8"/>
    </row>
    <row r="68" s="3" customFormat="true" ht="28" customHeight="true" spans="1:17">
      <c r="A68" s="13">
        <v>64</v>
      </c>
      <c r="B68" s="15" t="s">
        <v>37</v>
      </c>
      <c r="C68" s="14" t="s">
        <v>108</v>
      </c>
      <c r="D68" s="14" t="s">
        <v>108</v>
      </c>
      <c r="E68" s="13" t="s">
        <v>41</v>
      </c>
      <c r="F68" s="14" t="s">
        <v>39</v>
      </c>
      <c r="G68" s="18">
        <v>270</v>
      </c>
      <c r="H68" s="19">
        <v>0.0365</v>
      </c>
      <c r="I68" s="21">
        <v>44826</v>
      </c>
      <c r="J68" s="21">
        <v>45237</v>
      </c>
      <c r="K68" s="18">
        <f t="shared" si="4"/>
        <v>5</v>
      </c>
      <c r="L68" s="18">
        <v>265</v>
      </c>
      <c r="M68" s="18">
        <v>212</v>
      </c>
      <c r="N68" s="18">
        <v>132.513687</v>
      </c>
      <c r="O68" s="18">
        <f t="shared" si="3"/>
        <v>53</v>
      </c>
      <c r="P68" s="13">
        <v>53</v>
      </c>
      <c r="Q68" s="8"/>
    </row>
    <row r="69" s="3" customFormat="true" ht="28" customHeight="true" spans="1:17">
      <c r="A69" s="13">
        <v>65</v>
      </c>
      <c r="B69" s="15" t="s">
        <v>37</v>
      </c>
      <c r="C69" s="14" t="s">
        <v>109</v>
      </c>
      <c r="D69" s="14" t="s">
        <v>109</v>
      </c>
      <c r="E69" s="14" t="s">
        <v>10</v>
      </c>
      <c r="F69" s="14" t="s">
        <v>39</v>
      </c>
      <c r="G69" s="18">
        <v>251</v>
      </c>
      <c r="H69" s="19">
        <v>0.0395</v>
      </c>
      <c r="I69" s="21">
        <v>44830</v>
      </c>
      <c r="J69" s="21">
        <v>45246</v>
      </c>
      <c r="K69" s="18">
        <f t="shared" si="4"/>
        <v>2.83824200000001</v>
      </c>
      <c r="L69" s="18">
        <v>248.161758</v>
      </c>
      <c r="M69" s="18">
        <v>198.529406</v>
      </c>
      <c r="N69" s="18">
        <v>124.080879</v>
      </c>
      <c r="O69" s="18">
        <f t="shared" si="3"/>
        <v>49.6323</v>
      </c>
      <c r="P69" s="13">
        <v>49.6323</v>
      </c>
      <c r="Q69" s="8"/>
    </row>
    <row r="70" s="3" customFormat="true" ht="28" customHeight="true" spans="1:17">
      <c r="A70" s="13">
        <v>66</v>
      </c>
      <c r="B70" s="15" t="s">
        <v>37</v>
      </c>
      <c r="C70" s="14" t="s">
        <v>110</v>
      </c>
      <c r="D70" s="14" t="s">
        <v>110</v>
      </c>
      <c r="E70" s="14" t="s">
        <v>15</v>
      </c>
      <c r="F70" s="14" t="s">
        <v>39</v>
      </c>
      <c r="G70" s="18">
        <v>250</v>
      </c>
      <c r="H70" s="19">
        <v>0.0365</v>
      </c>
      <c r="I70" s="21">
        <v>44831</v>
      </c>
      <c r="J70" s="21">
        <v>45259</v>
      </c>
      <c r="K70" s="18">
        <f t="shared" si="4"/>
        <v>0.94497100000001</v>
      </c>
      <c r="L70" s="18">
        <v>249.055029</v>
      </c>
      <c r="M70" s="18">
        <v>199.244023</v>
      </c>
      <c r="N70" s="18">
        <v>124.527514</v>
      </c>
      <c r="O70" s="18">
        <f t="shared" si="3"/>
        <v>49.811</v>
      </c>
      <c r="P70" s="13">
        <v>49.811</v>
      </c>
      <c r="Q70" s="8"/>
    </row>
    <row r="71" s="3" customFormat="true" ht="28" customHeight="true" spans="1:17">
      <c r="A71" s="13">
        <v>67</v>
      </c>
      <c r="B71" s="15" t="s">
        <v>37</v>
      </c>
      <c r="C71" s="14" t="s">
        <v>111</v>
      </c>
      <c r="D71" s="14" t="s">
        <v>111</v>
      </c>
      <c r="E71" s="14" t="s">
        <v>13</v>
      </c>
      <c r="F71" s="14" t="s">
        <v>39</v>
      </c>
      <c r="G71" s="18">
        <v>300</v>
      </c>
      <c r="H71" s="19">
        <v>0.0385</v>
      </c>
      <c r="I71" s="21">
        <v>44883</v>
      </c>
      <c r="J71" s="21">
        <v>45278</v>
      </c>
      <c r="K71" s="18">
        <f t="shared" si="4"/>
        <v>41.338311</v>
      </c>
      <c r="L71" s="18">
        <v>258.661689</v>
      </c>
      <c r="M71" s="18">
        <v>206.929351</v>
      </c>
      <c r="N71" s="18">
        <v>129.482167</v>
      </c>
      <c r="O71" s="18">
        <f t="shared" si="3"/>
        <v>51.7323</v>
      </c>
      <c r="P71" s="13">
        <v>51.7323</v>
      </c>
      <c r="Q71" s="8"/>
    </row>
    <row r="72" ht="28" customHeight="true" spans="1:16">
      <c r="A72" s="27" t="s">
        <v>112</v>
      </c>
      <c r="B72" s="27"/>
      <c r="C72" s="27"/>
      <c r="D72" s="27"/>
      <c r="E72" s="27"/>
      <c r="F72" s="27"/>
      <c r="G72" s="18">
        <f>SUM(G5:G71)</f>
        <v>7310.1</v>
      </c>
      <c r="H72" s="28" t="s">
        <v>113</v>
      </c>
      <c r="I72" s="30" t="s">
        <v>113</v>
      </c>
      <c r="J72" s="20" t="s">
        <v>113</v>
      </c>
      <c r="K72" s="31">
        <f>SUM(K5:K71)</f>
        <v>197.345078</v>
      </c>
      <c r="L72" s="31">
        <f>SUM(L5:L71)</f>
        <v>7112.754925</v>
      </c>
      <c r="M72" s="31">
        <f>SUM(M5:M71)</f>
        <v>5683.707461</v>
      </c>
      <c r="N72" s="31">
        <f>SUM(N5:N71)</f>
        <v>3554.3192255</v>
      </c>
      <c r="O72" s="31">
        <f>SUM(O5:O71)</f>
        <v>1420.9255</v>
      </c>
      <c r="P72" s="13">
        <f>SUM(P5:P71)</f>
        <v>1420.9253</v>
      </c>
    </row>
    <row r="74" spans="7:16">
      <c r="G74" s="29"/>
      <c r="K74" s="29"/>
      <c r="L74" s="29"/>
      <c r="M74" s="29"/>
      <c r="N74" s="29"/>
      <c r="O74" s="29"/>
      <c r="P74" s="29"/>
    </row>
  </sheetData>
  <autoFilter ref="A4:Q72">
    <extLst/>
  </autoFilter>
  <mergeCells count="3">
    <mergeCell ref="A2:P2"/>
    <mergeCell ref="A3:P3"/>
    <mergeCell ref="A72:F72"/>
  </mergeCells>
  <conditionalFormatting sqref="D59">
    <cfRule type="duplicateValues" dxfId="0" priority="3"/>
  </conditionalFormatting>
  <conditionalFormatting sqref="D70">
    <cfRule type="duplicateValues" dxfId="0" priority="2"/>
  </conditionalFormatting>
  <conditionalFormatting sqref="D71">
    <cfRule type="duplicateValues" dxfId="0" priority="1"/>
  </conditionalFormatting>
  <conditionalFormatting sqref="C56:C71">
    <cfRule type="duplicateValues" dxfId="0" priority="4"/>
  </conditionalFormatting>
  <printOptions horizontalCentered="true"/>
  <pageMargins left="0.275" right="0.0388888888888889" top="0.66875" bottom="0.590277777777778" header="0.354166666666667" footer="0.354166666666667"/>
  <pageSetup paperSize="9" scale="4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王智</cp:lastModifiedBy>
  <dcterms:created xsi:type="dcterms:W3CDTF">2021-05-17T16:50:00Z</dcterms:created>
  <cp:lastPrinted>2021-06-01T08:58:00Z</cp:lastPrinted>
  <dcterms:modified xsi:type="dcterms:W3CDTF">2025-11-12T09:40:51Z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3A469AD6ED72484790B4B7EF17606AE7_13</vt:lpwstr>
  </property>
  <property fmtid="{D5CDD505-2E9C-101B-9397-08002B2CF9AE}" pid="3" name="KSOProductBuildVer">
    <vt:lpwstr>2052-11.8.2.9695</vt:lpwstr>
  </property>
  <property fmtid="{D5CDD505-2E9C-101B-9397-08002B2CF9AE}" pid="4" name="KSOReadingLayout">
    <vt:bool>true</vt:bool>
  </property>
</Properties>
</file>