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Sheet1" sheetId="1" r:id="rId1"/>
  </sheets>
  <definedNames>
    <definedName name="_xlnm._FilterDatabase" localSheetId="0" hidden="1">Sheet1!$A$4:$Q$239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<sst xmlns="http://schemas.openxmlformats.org/spreadsheetml/2006/main" count="1196" uniqueCount="353">
  <si>
    <t>附件1</t>
  </si>
  <si>
    <t>武汉市融资担保有限公司2023年度武汉市政策性融资担保业务风险代偿补偿审核明细表</t>
  </si>
  <si>
    <t>单位：万元</t>
  </si>
  <si>
    <t>序号</t>
  </si>
  <si>
    <t>业务类型</t>
  </si>
  <si>
    <t>被担保对象名称</t>
  </si>
  <si>
    <t>资金使用主体名称</t>
  </si>
  <si>
    <t>资金使用主体
注册所在区</t>
  </si>
  <si>
    <t>企业规模</t>
  </si>
  <si>
    <t>担保贷款金额</t>
  </si>
  <si>
    <t>贷款利率</t>
  </si>
  <si>
    <t>担保责任发生日期</t>
  </si>
  <si>
    <t>代偿发生日期</t>
  </si>
  <si>
    <t>被担保对象
已偿还本金</t>
  </si>
  <si>
    <t>被担保对象
未偿还本金</t>
  </si>
  <si>
    <t>融资担保机构已代偿本金</t>
  </si>
  <si>
    <t>省再担保集团已补偿本金</t>
  </si>
  <si>
    <t>拟申请政府
风险补偿金额</t>
  </si>
  <si>
    <t>审计审核应补偿额度</t>
  </si>
  <si>
    <t>备注</t>
  </si>
  <si>
    <t>批量业务</t>
  </si>
  <si>
    <t>武汉科艺达建筑装饰工程有限公司</t>
  </si>
  <si>
    <t>洪山区</t>
  </si>
  <si>
    <t>小微企业</t>
  </si>
  <si>
    <t>武汉市宏泽电线电缆制造有限公司</t>
  </si>
  <si>
    <t>新洲区</t>
  </si>
  <si>
    <t>张臣</t>
  </si>
  <si>
    <t>湖北车购易汽车销售服务有限公司</t>
  </si>
  <si>
    <t>江岸区</t>
  </si>
  <si>
    <t>小微企业主</t>
  </si>
  <si>
    <t>武汉阳开美洁环卫服务有限公司</t>
  </si>
  <si>
    <t>肽泽（武汉）生物科技有限公司</t>
  </si>
  <si>
    <t>东湖新技术开发区</t>
  </si>
  <si>
    <t>武汉恒中欣商贸有限公司</t>
  </si>
  <si>
    <t>蔡甸区</t>
  </si>
  <si>
    <t>湖北阔洋建设工程有限公司</t>
  </si>
  <si>
    <t>临空港经开区（东西湖区）</t>
  </si>
  <si>
    <t>武汉仟喜家劳务有限公司</t>
  </si>
  <si>
    <t>武汉铭智众鑫不锈钢工程有限公司</t>
  </si>
  <si>
    <t>武汉盛佰恒建筑工程有限公司</t>
  </si>
  <si>
    <t>武汉市新照环保科技有限公司</t>
  </si>
  <si>
    <t>武汉晓泽商业运营管理有限公司</t>
  </si>
  <si>
    <t>江汉区</t>
  </si>
  <si>
    <t>武汉缘信能源环保科技有限公司</t>
  </si>
  <si>
    <t>青山区</t>
  </si>
  <si>
    <t>湖北耀诚轩宇建筑劳务分包有限公司</t>
  </si>
  <si>
    <t>武昌区</t>
  </si>
  <si>
    <t>武汉楚厨味道餐饮管理有限公司</t>
  </si>
  <si>
    <t>汉阳区</t>
  </si>
  <si>
    <t>武汉杭峰不锈钢有限公司</t>
  </si>
  <si>
    <t>湖北玖盛鼎宏建筑工程有限公司</t>
  </si>
  <si>
    <t>武汉祥云创新劳务有限公司</t>
  </si>
  <si>
    <t>向细贵</t>
  </si>
  <si>
    <t>武汉新寿农业种植有限公司</t>
  </si>
  <si>
    <t>循环授信业务</t>
  </si>
  <si>
    <t>武汉海鑫海苗圃有限公司</t>
  </si>
  <si>
    <t>武汉市先一建筑工程有限公司</t>
  </si>
  <si>
    <t>武汉格奥建筑工程有限公司</t>
  </si>
  <si>
    <t>黄陂区</t>
  </si>
  <si>
    <t>武汉突破优胜商贸有限公司</t>
  </si>
  <si>
    <t>武汉三磊宜强实业有限公司</t>
  </si>
  <si>
    <t>江夏区</t>
  </si>
  <si>
    <t>武汉车驾保科技有限公司</t>
  </si>
  <si>
    <t>武汉辉联环保科技有限公司</t>
  </si>
  <si>
    <t>武汉武昭兴荣生态环保工程有限公司</t>
  </si>
  <si>
    <t>湖北裕世泽隆实业发展有限公司</t>
  </si>
  <si>
    <t>武汉经开区（汉南区）</t>
  </si>
  <si>
    <t>武汉鑫炛润建筑工程有限公司</t>
  </si>
  <si>
    <t>湖北捷驰交通建设工程有限公司</t>
  </si>
  <si>
    <t>武汉芯宝科技有限公司</t>
  </si>
  <si>
    <t>武汉诺风诚品商贸有限公司</t>
  </si>
  <si>
    <t>武汉永安兴泰贸易有限公司</t>
  </si>
  <si>
    <t>湖北秋处机建设工程有限公司</t>
  </si>
  <si>
    <t>硚口区</t>
  </si>
  <si>
    <t>武汉智海深沛商业管理有限公司</t>
  </si>
  <si>
    <t>武汉山英裕和石业有限公司</t>
  </si>
  <si>
    <t>武汉市兴鑫高科技发展有限公司</t>
  </si>
  <si>
    <t>湖北省臻丰桦业大数据科技有限公司</t>
  </si>
  <si>
    <t>武汉筠梅企业管理有限公司</t>
  </si>
  <si>
    <t>湖北奋元建材有限公司</t>
  </si>
  <si>
    <t>武汉红一印务有限公司</t>
  </si>
  <si>
    <t>武汉实达实节能科技有限公司</t>
  </si>
  <si>
    <t>湖北中豫安捷运输有限公司</t>
  </si>
  <si>
    <t>武汉世华科技有限责任公司</t>
  </si>
  <si>
    <t>武汉创能威贸易有限公司</t>
  </si>
  <si>
    <t>湖北瑾辰世纪科技有限公司</t>
  </si>
  <si>
    <t>武汉康搏科教仪器设备有限公司</t>
  </si>
  <si>
    <t>武汉锐函达机电设备安装工程有限公司</t>
  </si>
  <si>
    <t>武汉友生印务有限公司</t>
  </si>
  <si>
    <t>武汉永盛源汽车维修有限公司</t>
  </si>
  <si>
    <t>武汉顺配达供应链管理有限公司</t>
  </si>
  <si>
    <t>武汉林智诚建筑劳务有限公司</t>
  </si>
  <si>
    <t>武汉华捷商贸有限公司</t>
  </si>
  <si>
    <t>武汉精辰科教有限公司</t>
  </si>
  <si>
    <t>武汉市鑫宸智能消防工程有限公司</t>
  </si>
  <si>
    <t>湖北赫铭建设工程有限公司</t>
  </si>
  <si>
    <t>武汉汇城利源商贸有限公司</t>
  </si>
  <si>
    <t>武汉迪博雅装饰材料有限公司</t>
  </si>
  <si>
    <t>武汉瑞鑫骏腾基础工程有限公司</t>
  </si>
  <si>
    <t>湖北楚佑科技有限公司</t>
  </si>
  <si>
    <t>武汉依山傍水金属材料有限公司</t>
  </si>
  <si>
    <t>武汉兴源泰莱商贸有限公司</t>
  </si>
  <si>
    <t>武汉茂盛通达建筑工程有限公司</t>
  </si>
  <si>
    <t>武汉宁启佳建筑劳务有限公司</t>
  </si>
  <si>
    <t>湖北瑞鑫时代建设工程有限公司</t>
  </si>
  <si>
    <t>武汉慧欣集装箱货运代理有限公司</t>
  </si>
  <si>
    <t>武汉茂燊物资有限公司</t>
  </si>
  <si>
    <t>湖北珏仑建设工程有限公司</t>
  </si>
  <si>
    <t>湖北国泰伟业建设有限公司</t>
  </si>
  <si>
    <t>武汉鑫骏城商贸有限公司</t>
  </si>
  <si>
    <t>湖北云万光电子科技有限公司</t>
  </si>
  <si>
    <t>武汉市万合谦辰商贸有限公司</t>
  </si>
  <si>
    <t>武汉雅美文化传媒有限公司</t>
  </si>
  <si>
    <t>国科（湖北）医药有限公司</t>
  </si>
  <si>
    <t>武汉祺楚石化有限责任公司</t>
  </si>
  <si>
    <t>湖北昌沃电力有限公司</t>
  </si>
  <si>
    <t>湖北宏冠铝业有限公司</t>
  </si>
  <si>
    <t>武汉瑞展展览工程有限公司</t>
  </si>
  <si>
    <t>武汉煊卓建筑劳务有限公司</t>
  </si>
  <si>
    <t>武汉云台现代物流有限公司</t>
  </si>
  <si>
    <t>武汉格雅美商贸有限公司</t>
  </si>
  <si>
    <t>武汉市建威机电设备安装有限公司</t>
  </si>
  <si>
    <t>武汉东崛建筑劳务有限公司</t>
  </si>
  <si>
    <t>武汉八佰劳务分包有限公司</t>
  </si>
  <si>
    <t>武汉鑫友达实业有限公司</t>
  </si>
  <si>
    <t>武汉机变酷卡文化科技有限公司</t>
  </si>
  <si>
    <t>湖北宏博盛昌建设有限公司</t>
  </si>
  <si>
    <t>武汉金叶旺建设工程有限公司</t>
  </si>
  <si>
    <t>武汉兴伟程锦商贸有限公司</t>
  </si>
  <si>
    <t>湖北正华瑞通科技有限公司</t>
  </si>
  <si>
    <t>武汉吉家明瑞科技发展有限公司</t>
  </si>
  <si>
    <t>武汉鑫晨壹工程咨询服务有限公司</t>
  </si>
  <si>
    <t>武汉华涂石建筑装饰工程有限公司</t>
  </si>
  <si>
    <t>武汉奇美化工有限公司</t>
  </si>
  <si>
    <t>武汉华腾鼎盛建筑劳务有限责任公司</t>
  </si>
  <si>
    <t>湖北中诚玖盛建设工程有限公司</t>
  </si>
  <si>
    <t>吴有为</t>
  </si>
  <si>
    <t>武汉国媛秀服饰有限公司</t>
  </si>
  <si>
    <t>曾祥兵</t>
  </si>
  <si>
    <t>武汉祥和兄弟酒店管理有限公司</t>
  </si>
  <si>
    <t>叶江华</t>
  </si>
  <si>
    <t>武汉华和盛建材商贸有限公司</t>
  </si>
  <si>
    <t>余明勇</t>
  </si>
  <si>
    <t>武汉市中意圣泽汽车维修设备有限公司</t>
  </si>
  <si>
    <t>张俊峰</t>
  </si>
  <si>
    <t>武汉市汉阳区腾辉兴酒业商行</t>
  </si>
  <si>
    <t>个体工商户</t>
  </si>
  <si>
    <t>王瑞明</t>
  </si>
  <si>
    <t>武汉市黄陂区敏茹百货经营部</t>
  </si>
  <si>
    <t>詹敏</t>
  </si>
  <si>
    <t>武汉市屹博欣实业有限公司</t>
  </si>
  <si>
    <t>张飞</t>
  </si>
  <si>
    <t>武汉市腾瑞诚建材有限公司</t>
  </si>
  <si>
    <t>程连胜</t>
  </si>
  <si>
    <t>农户</t>
  </si>
  <si>
    <t>戴雷才</t>
  </si>
  <si>
    <t>湖北麦克力电气科技有限公司</t>
  </si>
  <si>
    <t>罗军浩</t>
  </si>
  <si>
    <t>武汉美芝元商贸有限公司</t>
  </si>
  <si>
    <t>万年和</t>
  </si>
  <si>
    <t>蔡浩</t>
  </si>
  <si>
    <t>武汉新浩瀚医疗器械有限公司</t>
  </si>
  <si>
    <t>张宁</t>
  </si>
  <si>
    <t>武汉一冲互动科技有限公司</t>
  </si>
  <si>
    <t>李湘臣</t>
  </si>
  <si>
    <t>武汉楚尚千红创艺文化传媒有限公司</t>
  </si>
  <si>
    <t>程建国</t>
  </si>
  <si>
    <t>武汉综艺软件有限公司</t>
  </si>
  <si>
    <t>刘中强</t>
  </si>
  <si>
    <t>武汉鑫裕钢贸易有限公司</t>
  </si>
  <si>
    <t>黄燕兵</t>
  </si>
  <si>
    <t>武汉市黄陂区汉口北宇轩布艺经营部</t>
  </si>
  <si>
    <t>刘韬</t>
  </si>
  <si>
    <t>武汉市江汉区金韬布艺经营部</t>
  </si>
  <si>
    <t>郭亚杰</t>
  </si>
  <si>
    <t>武汉国好前程轮胎有限公司</t>
  </si>
  <si>
    <t>尹胜文</t>
  </si>
  <si>
    <t>武汉盛世晟豪石材有限公司</t>
  </si>
  <si>
    <t>李佳瑶</t>
  </si>
  <si>
    <t>武汉东湖新技术开发区吠腾宠物店</t>
  </si>
  <si>
    <t>武汉余仁堂餐饮管理有限公司</t>
  </si>
  <si>
    <t>黄攀峰</t>
  </si>
  <si>
    <t>武汉市汉阳区慧峰便利店</t>
  </si>
  <si>
    <t>熊学斌</t>
  </si>
  <si>
    <t>武汉斑点狗科技有限公司</t>
  </si>
  <si>
    <t>程雄</t>
  </si>
  <si>
    <t>武汉菲洛斯门窗有限公司</t>
  </si>
  <si>
    <t>李茂林</t>
  </si>
  <si>
    <t>武汉金恒达物资有限公司</t>
  </si>
  <si>
    <t>张亚丽</t>
  </si>
  <si>
    <t>武汉恒森茂商贸有限公司</t>
  </si>
  <si>
    <t>罗文高</t>
  </si>
  <si>
    <t>武汉市甲雄高建筑劳务有限公司</t>
  </si>
  <si>
    <t>徐爱芳</t>
  </si>
  <si>
    <t>武汉世纪博林商贸有限责任公司</t>
  </si>
  <si>
    <t>石华波</t>
  </si>
  <si>
    <t>武汉精灵动科贸有限公司</t>
  </si>
  <si>
    <t>彭辉</t>
  </si>
  <si>
    <t>武汉米兰之星门窗有限公司</t>
  </si>
  <si>
    <t>马祖国</t>
  </si>
  <si>
    <t>武汉国宇通达食品有限公司</t>
  </si>
  <si>
    <t>谭红林</t>
  </si>
  <si>
    <t>湖北多派建材科技有限公司</t>
  </si>
  <si>
    <t>罗向群</t>
  </si>
  <si>
    <t>武汉市汉南区纱帽街高牌装修材料经营部</t>
  </si>
  <si>
    <t>熊芳</t>
  </si>
  <si>
    <t>武汉市新洲区芳华餐馆</t>
  </si>
  <si>
    <t>张红兰</t>
  </si>
  <si>
    <t>武汉市新洲区张红兰超市</t>
  </si>
  <si>
    <t>武汉达诚源建材有限公司</t>
  </si>
  <si>
    <t>汪荣荣</t>
  </si>
  <si>
    <t>武汉市新洲区壹玖叁玖服装店</t>
  </si>
  <si>
    <t>李俊</t>
  </si>
  <si>
    <t>湖北鼎尚食品有限公司</t>
  </si>
  <si>
    <t>武汉宏福达冷鲜配送有限公司</t>
  </si>
  <si>
    <t>郭晨</t>
  </si>
  <si>
    <t>武汉柏兰特教育咨询有限公司</t>
  </si>
  <si>
    <t>全祥胜</t>
  </si>
  <si>
    <t>湖北绿荫环保科技发展有限公司</t>
  </si>
  <si>
    <t>武汉百建易商贸有限公司</t>
  </si>
  <si>
    <t>万昆朋</t>
  </si>
  <si>
    <t>武汉佰佳源科技有限公司</t>
  </si>
  <si>
    <t>黄丽娟</t>
  </si>
  <si>
    <t>武汉中联创能贸易有限公司</t>
  </si>
  <si>
    <t>徐智望</t>
  </si>
  <si>
    <t>武汉中诚鑫茂建设工程有限公司</t>
  </si>
  <si>
    <t>成国炜</t>
  </si>
  <si>
    <t>极光数字图像（武汉）股份有限公司</t>
  </si>
  <si>
    <t>武汉和合广告有限公司</t>
  </si>
  <si>
    <t>程煦平</t>
  </si>
  <si>
    <t>武汉武铁电务器材厂</t>
  </si>
  <si>
    <t>宋楚云</t>
  </si>
  <si>
    <t>武汉众和拓机电工程有限公司</t>
  </si>
  <si>
    <t>武汉新海景酒店管理有限公司</t>
  </si>
  <si>
    <t>梁桂刚</t>
  </si>
  <si>
    <t>武汉湖滨电器有限公司</t>
  </si>
  <si>
    <t>匡祯超</t>
  </si>
  <si>
    <t>武汉市云雾茶叶有限公司</t>
  </si>
  <si>
    <t>段元元</t>
  </si>
  <si>
    <t>武汉奥锐通信技术有限公司</t>
  </si>
  <si>
    <t>李立福</t>
  </si>
  <si>
    <t>武汉纵贯展览展示有限公司</t>
  </si>
  <si>
    <t>金冲</t>
  </si>
  <si>
    <t>武汉冠瑞达工程有限公司</t>
  </si>
  <si>
    <t>饶火章</t>
  </si>
  <si>
    <t>胡家雄</t>
  </si>
  <si>
    <t>武汉华雄市政工程有限公司</t>
  </si>
  <si>
    <t>魏国伦</t>
  </si>
  <si>
    <t>武汉东申一美装饰工程有限公司</t>
  </si>
  <si>
    <t>戴安英</t>
  </si>
  <si>
    <t>武汉东湖新技术开发区贤居小吃店</t>
  </si>
  <si>
    <t>曾昭碧晖</t>
  </si>
  <si>
    <t>武汉如壹聚焦体验心理咨询有限公司</t>
  </si>
  <si>
    <t>吕迪</t>
  </si>
  <si>
    <t>武汉市新洲区尚妆名品生活馆</t>
  </si>
  <si>
    <t>杨容</t>
  </si>
  <si>
    <t>武汉市洪山区杨容川妹卤菜店</t>
  </si>
  <si>
    <t>柯俊文</t>
  </si>
  <si>
    <t>武汉市江岸区康之道保健店</t>
  </si>
  <si>
    <t>孟令晓</t>
  </si>
  <si>
    <t>武汉市东西湖区刺球百货经营部</t>
  </si>
  <si>
    <t>操秋</t>
  </si>
  <si>
    <t>武汉市新洲区你的心跳餐厅</t>
  </si>
  <si>
    <t>段娟</t>
  </si>
  <si>
    <t>武汉市志垂建材装饰工程有限责任公司</t>
  </si>
  <si>
    <t>周俊</t>
  </si>
  <si>
    <t>武汉市青山区进发通讯器材店</t>
  </si>
  <si>
    <t>沈丙寅</t>
  </si>
  <si>
    <t>武汉市新洲区豪乐多副食店</t>
  </si>
  <si>
    <t>魏淼</t>
  </si>
  <si>
    <t>武汉魏淼电子商务中心</t>
  </si>
  <si>
    <t>牛欢</t>
  </si>
  <si>
    <t>武汉市江夏区芊荣综合超市</t>
  </si>
  <si>
    <t>赵帅</t>
  </si>
  <si>
    <t>武汉创云汇电子商务有限公司</t>
  </si>
  <si>
    <t>徐亚军</t>
  </si>
  <si>
    <t>不通过</t>
  </si>
  <si>
    <t>罗艳琴</t>
  </si>
  <si>
    <t>武汉海聚轩盛翎日用品商行</t>
  </si>
  <si>
    <t>谢纯洁</t>
  </si>
  <si>
    <t>武汉市江汉区谢纯洁副食商行</t>
  </si>
  <si>
    <t>蔡雨先</t>
  </si>
  <si>
    <t>武汉市东西湖明轩日用品经营部</t>
  </si>
  <si>
    <t>林英银</t>
  </si>
  <si>
    <t>武汉市武昌区阿银餐饮店</t>
  </si>
  <si>
    <t>尹锦</t>
  </si>
  <si>
    <t>汉阳区蘑菇妹妹服装店</t>
  </si>
  <si>
    <t>舒全恒</t>
  </si>
  <si>
    <t>全恒财税服务（湖北）有限公司</t>
  </si>
  <si>
    <t>高磊</t>
  </si>
  <si>
    <t>武汉品致广告设计有限公司</t>
  </si>
  <si>
    <t>倪卫东</t>
  </si>
  <si>
    <t>武汉雨森环保科技有限公司</t>
  </si>
  <si>
    <t>周满</t>
  </si>
  <si>
    <t>武汉市硚口区满意家电商行</t>
  </si>
  <si>
    <t>蒋厚宇</t>
  </si>
  <si>
    <t>武汉东湖新技术开发区寒野餐饮店</t>
  </si>
  <si>
    <t>秦晶晶</t>
  </si>
  <si>
    <t>武汉风豹云网络科技有限公司</t>
  </si>
  <si>
    <t>张潮</t>
  </si>
  <si>
    <t>武汉市黄陂区富商便利店</t>
  </si>
  <si>
    <t>高小红</t>
  </si>
  <si>
    <t>武汉皓鑫盛威建筑劳务有限公司</t>
  </si>
  <si>
    <t>王莹</t>
  </si>
  <si>
    <t>武汉市新洲区糖糖零食店</t>
  </si>
  <si>
    <t>谌萍</t>
  </si>
  <si>
    <t>武汉市青山区东睿装饰材料经营部</t>
  </si>
  <si>
    <t>左汉明</t>
  </si>
  <si>
    <t>武汉东湖新技术开发区洲洲便利店</t>
  </si>
  <si>
    <t>项伟超</t>
  </si>
  <si>
    <t>武汉市江汉区缤纷童年童装店</t>
  </si>
  <si>
    <t>胡小红</t>
  </si>
  <si>
    <t>维度雅阁家居科技(武汉)有限公司</t>
  </si>
  <si>
    <t>曹晓玲</t>
  </si>
  <si>
    <t>武汉市江夏区琦琦家女装店</t>
  </si>
  <si>
    <t>李海林</t>
  </si>
  <si>
    <t>武汉市洪山区小海快餐店</t>
  </si>
  <si>
    <t>方鸿杰</t>
  </si>
  <si>
    <t>武汉盛世文鼎文化传媒有限公司</t>
  </si>
  <si>
    <t>林承双</t>
  </si>
  <si>
    <t>武汉市硚口区双福陶瓷商行</t>
  </si>
  <si>
    <t>魏文博</t>
  </si>
  <si>
    <t>武汉市黄陂区魏皓阳蔬果店</t>
  </si>
  <si>
    <t>林杰</t>
  </si>
  <si>
    <t>武汉市江夏区有意思吧服装店</t>
  </si>
  <si>
    <t>余建全</t>
  </si>
  <si>
    <t>武汉市黄陂区六指日尚鑫服装店</t>
  </si>
  <si>
    <t>张利琴</t>
  </si>
  <si>
    <t>武汉市东西湖区张利琴服饰店</t>
  </si>
  <si>
    <t>陈振华</t>
  </si>
  <si>
    <t>武汉蔚名汇贸易有限公司</t>
  </si>
  <si>
    <t>付滨</t>
  </si>
  <si>
    <t>武汉市洪山区兵豪面馆</t>
  </si>
  <si>
    <t>葛健</t>
  </si>
  <si>
    <t>沈淼</t>
  </si>
  <si>
    <t>武汉读点文化传播有限公司</t>
  </si>
  <si>
    <t>万青峰</t>
  </si>
  <si>
    <t>武汉市东西湖丰韵通讯器材经营部</t>
  </si>
  <si>
    <t>周艳梅</t>
  </si>
  <si>
    <t>武汉市江夏区彩云尚品餐饮店</t>
  </si>
  <si>
    <t>朱俊</t>
  </si>
  <si>
    <t>武汉永盛通旧机动车交易有限公司</t>
  </si>
  <si>
    <t>周汉松</t>
  </si>
  <si>
    <t>武汉晨卓服饰商贸有限公司</t>
  </si>
  <si>
    <t>刘超</t>
  </si>
  <si>
    <t>武汉悦住酒店管理有限公司</t>
  </si>
  <si>
    <t>胡佐</t>
  </si>
  <si>
    <t>武汉市黄陂区天成一味调料经营部</t>
  </si>
  <si>
    <t>江波</t>
  </si>
  <si>
    <t>武汉百知酒店用品有限公司</t>
  </si>
  <si>
    <t>马狮龙涂料（武汉）有限公司</t>
  </si>
  <si>
    <t>合计</t>
  </si>
  <si>
    <t>/</t>
  </si>
</sst>
</file>

<file path=xl/styles.xml><?xml version="1.0" encoding="utf-8"?>
<styleSheet xmlns="http://schemas.openxmlformats.org/spreadsheetml/2006/main">
  <numFmts count="8">
    <numFmt numFmtId="176" formatCode="0.0000_);[Red]\(0.00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0_ "/>
    <numFmt numFmtId="178" formatCode="[$-409]yyyy/mm/dd;@"/>
    <numFmt numFmtId="179" formatCode="#,##0.0000_ "/>
  </numFmts>
  <fonts count="27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b/>
      <sz val="10"/>
      <color theme="1"/>
      <name val="仿宋"/>
      <charset val="134"/>
    </font>
    <font>
      <b/>
      <sz val="20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6" fillId="24" borderId="11" applyNumberFormat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right" vertical="center"/>
    </xf>
    <xf numFmtId="10" fontId="1" fillId="0" borderId="0" xfId="0" applyNumberFormat="true" applyFont="true" applyFill="true" applyAlignment="true">
      <alignment vertical="center"/>
    </xf>
    <xf numFmtId="178" fontId="1" fillId="0" borderId="0" xfId="0" applyNumberFormat="true" applyFont="true" applyFill="true" applyAlignment="true">
      <alignment vertical="center"/>
    </xf>
    <xf numFmtId="176" fontId="1" fillId="0" borderId="0" xfId="0" applyNumberFormat="true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5" fillId="0" borderId="0" xfId="0" applyNumberFormat="true" applyFont="true" applyFill="true" applyAlignment="true">
      <alignment horizontal="right" vertical="center"/>
    </xf>
    <xf numFmtId="10" fontId="5" fillId="0" borderId="0" xfId="0" applyNumberFormat="true" applyFont="true" applyFill="true" applyAlignment="true">
      <alignment vertical="center"/>
    </xf>
    <xf numFmtId="176" fontId="7" fillId="0" borderId="0" xfId="0" applyNumberFormat="true" applyFont="true" applyFill="true" applyAlignment="true">
      <alignment horizontal="right" vertical="center"/>
    </xf>
    <xf numFmtId="10" fontId="7" fillId="0" borderId="0" xfId="0" applyNumberFormat="true" applyFont="true" applyFill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right" vertical="center"/>
    </xf>
    <xf numFmtId="10" fontId="2" fillId="0" borderId="1" xfId="40" applyNumberFormat="true" applyFont="true" applyFill="true" applyBorder="true" applyAlignment="true">
      <alignment horizontal="center" vertical="center" wrapText="true"/>
    </xf>
    <xf numFmtId="178" fontId="5" fillId="0" borderId="0" xfId="0" applyNumberFormat="true" applyFont="true" applyFill="true" applyAlignment="true">
      <alignment vertical="center"/>
    </xf>
    <xf numFmtId="178" fontId="7" fillId="0" borderId="0" xfId="0" applyNumberFormat="true" applyFont="true" applyFill="true" applyAlignment="true">
      <alignment horizontal="center" vertical="center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179" fontId="2" fillId="0" borderId="1" xfId="0" applyNumberFormat="true" applyFont="true" applyFill="true" applyBorder="true" applyAlignment="true">
      <alignment horizontal="right" vertical="center"/>
    </xf>
    <xf numFmtId="176" fontId="5" fillId="0" borderId="0" xfId="0" applyNumberFormat="true" applyFont="true" applyFill="true" applyAlignment="true">
      <alignment vertical="center"/>
    </xf>
    <xf numFmtId="176" fontId="7" fillId="0" borderId="0" xfId="0" applyNumberFormat="true" applyFont="true" applyFill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>
      <alignment horizontal="righ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40"/>
  <sheetViews>
    <sheetView tabSelected="1" zoomScale="110" zoomScaleNormal="110" workbookViewId="0">
      <pane xSplit="3" ySplit="4" topLeftCell="D210" activePane="bottomRight" state="frozen"/>
      <selection/>
      <selection pane="topRight"/>
      <selection pane="bottomLeft"/>
      <selection pane="bottomRight" activeCell="M214" sqref="M214"/>
    </sheetView>
  </sheetViews>
  <sheetFormatPr defaultColWidth="9" defaultRowHeight="12"/>
  <cols>
    <col min="1" max="1" width="4.78333333333333" style="3" customWidth="true"/>
    <col min="2" max="2" width="8.55833333333333" style="1" customWidth="true"/>
    <col min="3" max="3" width="16.25" style="1" customWidth="true"/>
    <col min="4" max="4" width="20.7333333333333" style="1" customWidth="true"/>
    <col min="5" max="6" width="9.25833333333333" style="1" customWidth="true"/>
    <col min="7" max="7" width="11.9" style="4" customWidth="true"/>
    <col min="8" max="8" width="9.625" style="5" customWidth="true"/>
    <col min="9" max="10" width="12.6833333333333" style="6" customWidth="true"/>
    <col min="11" max="13" width="11.575" style="1" customWidth="true"/>
    <col min="14" max="14" width="11.575" style="7" customWidth="true"/>
    <col min="15" max="15" width="11.575" style="1" customWidth="true"/>
    <col min="16" max="16" width="11.875" style="1" customWidth="true"/>
    <col min="17" max="17" width="11.875" style="3" customWidth="true"/>
    <col min="18" max="16384" width="9" style="1"/>
  </cols>
  <sheetData>
    <row r="1" s="1" customFormat="true" ht="20.05" customHeight="true" spans="1:17">
      <c r="A1" s="8"/>
      <c r="B1" s="9" t="s">
        <v>0</v>
      </c>
      <c r="C1" s="10"/>
      <c r="D1" s="10"/>
      <c r="E1" s="10"/>
      <c r="F1" s="10"/>
      <c r="G1" s="15"/>
      <c r="H1" s="16"/>
      <c r="I1" s="23"/>
      <c r="J1" s="23"/>
      <c r="K1" s="10"/>
      <c r="L1" s="10"/>
      <c r="M1" s="10"/>
      <c r="N1" s="27"/>
      <c r="O1" s="10"/>
      <c r="Q1" s="3"/>
    </row>
    <row r="2" s="1" customFormat="true" ht="30.1" customHeight="true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Q2" s="3"/>
    </row>
    <row r="3" s="1" customFormat="true" ht="19" customHeight="true" spans="1:17">
      <c r="A3" s="3"/>
      <c r="B3" s="12"/>
      <c r="C3" s="12"/>
      <c r="D3" s="12"/>
      <c r="E3" s="12"/>
      <c r="F3" s="12"/>
      <c r="G3" s="17"/>
      <c r="H3" s="18"/>
      <c r="I3" s="24"/>
      <c r="J3" s="24"/>
      <c r="K3" s="12"/>
      <c r="L3" s="12"/>
      <c r="M3" s="12"/>
      <c r="N3" s="28"/>
      <c r="O3" s="17"/>
      <c r="P3" s="17"/>
      <c r="Q3" s="31" t="s">
        <v>2</v>
      </c>
    </row>
    <row r="4" s="2" customFormat="true" ht="28" customHeight="true" spans="1:17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9" t="s">
        <v>9</v>
      </c>
      <c r="H4" s="20" t="s">
        <v>10</v>
      </c>
      <c r="I4" s="25" t="s">
        <v>11</v>
      </c>
      <c r="J4" s="25" t="s">
        <v>12</v>
      </c>
      <c r="K4" s="14" t="s">
        <v>13</v>
      </c>
      <c r="L4" s="14" t="s">
        <v>14</v>
      </c>
      <c r="M4" s="14" t="s">
        <v>15</v>
      </c>
      <c r="N4" s="19" t="s">
        <v>16</v>
      </c>
      <c r="O4" s="14" t="s">
        <v>17</v>
      </c>
      <c r="P4" s="29" t="s">
        <v>18</v>
      </c>
      <c r="Q4" s="29" t="s">
        <v>19</v>
      </c>
    </row>
    <row r="5" s="2" customFormat="true" ht="28" customHeight="true" spans="1:17">
      <c r="A5" s="13">
        <v>1</v>
      </c>
      <c r="B5" s="14" t="s">
        <v>20</v>
      </c>
      <c r="C5" s="14" t="s">
        <v>21</v>
      </c>
      <c r="D5" s="14" t="s">
        <v>21</v>
      </c>
      <c r="E5" s="14" t="s">
        <v>22</v>
      </c>
      <c r="F5" s="14" t="s">
        <v>23</v>
      </c>
      <c r="G5" s="21">
        <v>320</v>
      </c>
      <c r="H5" s="22">
        <v>0.039</v>
      </c>
      <c r="I5" s="25">
        <v>44736</v>
      </c>
      <c r="J5" s="25">
        <v>45142</v>
      </c>
      <c r="K5" s="26">
        <v>0</v>
      </c>
      <c r="L5" s="26">
        <v>320</v>
      </c>
      <c r="M5" s="26">
        <v>256</v>
      </c>
      <c r="N5" s="21">
        <f t="shared" ref="N5:N68" si="0">M5-ROUND(M5/0.8*0.3,6)</f>
        <v>160</v>
      </c>
      <c r="O5" s="26">
        <f t="shared" ref="O5:O68" si="1">ROUNDDOWN(L5*20%,4)</f>
        <v>64</v>
      </c>
      <c r="P5" s="30">
        <v>64</v>
      </c>
      <c r="Q5" s="30"/>
    </row>
    <row r="6" s="2" customFormat="true" ht="28" customHeight="true" spans="1:17">
      <c r="A6" s="13">
        <v>2</v>
      </c>
      <c r="B6" s="14" t="s">
        <v>20</v>
      </c>
      <c r="C6" s="14" t="s">
        <v>24</v>
      </c>
      <c r="D6" s="14" t="s">
        <v>24</v>
      </c>
      <c r="E6" s="14" t="s">
        <v>25</v>
      </c>
      <c r="F6" s="14" t="s">
        <v>23</v>
      </c>
      <c r="G6" s="21">
        <v>1000</v>
      </c>
      <c r="H6" s="22">
        <v>0.039</v>
      </c>
      <c r="I6" s="25">
        <v>44784</v>
      </c>
      <c r="J6" s="25">
        <v>45188</v>
      </c>
      <c r="K6" s="26">
        <v>0</v>
      </c>
      <c r="L6" s="26">
        <v>1000</v>
      </c>
      <c r="M6" s="26">
        <v>800</v>
      </c>
      <c r="N6" s="21">
        <f t="shared" si="0"/>
        <v>500</v>
      </c>
      <c r="O6" s="26">
        <f t="shared" si="1"/>
        <v>200</v>
      </c>
      <c r="P6" s="30">
        <v>200</v>
      </c>
      <c r="Q6" s="30"/>
    </row>
    <row r="7" s="2" customFormat="true" ht="28" customHeight="true" spans="1:17">
      <c r="A7" s="13">
        <v>3</v>
      </c>
      <c r="B7" s="14" t="s">
        <v>20</v>
      </c>
      <c r="C7" s="14" t="s">
        <v>26</v>
      </c>
      <c r="D7" s="14" t="s">
        <v>27</v>
      </c>
      <c r="E7" s="14" t="s">
        <v>28</v>
      </c>
      <c r="F7" s="14" t="s">
        <v>29</v>
      </c>
      <c r="G7" s="21">
        <v>80</v>
      </c>
      <c r="H7" s="22">
        <v>0.038</v>
      </c>
      <c r="I7" s="25">
        <v>44803</v>
      </c>
      <c r="J7" s="25">
        <v>45257</v>
      </c>
      <c r="K7" s="26">
        <v>0</v>
      </c>
      <c r="L7" s="26">
        <v>80</v>
      </c>
      <c r="M7" s="26">
        <v>64</v>
      </c>
      <c r="N7" s="21">
        <f t="shared" si="0"/>
        <v>40</v>
      </c>
      <c r="O7" s="26">
        <f t="shared" si="1"/>
        <v>16</v>
      </c>
      <c r="P7" s="30">
        <v>16</v>
      </c>
      <c r="Q7" s="30"/>
    </row>
    <row r="8" s="2" customFormat="true" ht="28" customHeight="true" spans="1:17">
      <c r="A8" s="13">
        <v>4</v>
      </c>
      <c r="B8" s="14" t="s">
        <v>20</v>
      </c>
      <c r="C8" s="14" t="s">
        <v>30</v>
      </c>
      <c r="D8" s="14" t="s">
        <v>30</v>
      </c>
      <c r="E8" s="14" t="s">
        <v>25</v>
      </c>
      <c r="F8" s="14" t="s">
        <v>23</v>
      </c>
      <c r="G8" s="21">
        <v>59.7</v>
      </c>
      <c r="H8" s="22">
        <v>0.0425</v>
      </c>
      <c r="I8" s="25">
        <v>44510</v>
      </c>
      <c r="J8" s="25">
        <v>44943</v>
      </c>
      <c r="K8" s="26">
        <v>0.009446</v>
      </c>
      <c r="L8" s="26">
        <v>59.690554</v>
      </c>
      <c r="M8" s="26">
        <v>47.752443</v>
      </c>
      <c r="N8" s="21">
        <f t="shared" si="0"/>
        <v>29.845277</v>
      </c>
      <c r="O8" s="26">
        <f t="shared" si="1"/>
        <v>11.9381</v>
      </c>
      <c r="P8" s="30">
        <v>11.9381</v>
      </c>
      <c r="Q8" s="30"/>
    </row>
    <row r="9" s="2" customFormat="true" ht="28" customHeight="true" spans="1:17">
      <c r="A9" s="13">
        <v>5</v>
      </c>
      <c r="B9" s="14" t="s">
        <v>20</v>
      </c>
      <c r="C9" s="14" t="s">
        <v>31</v>
      </c>
      <c r="D9" s="14" t="s">
        <v>31</v>
      </c>
      <c r="E9" s="14" t="s">
        <v>32</v>
      </c>
      <c r="F9" s="14" t="s">
        <v>23</v>
      </c>
      <c r="G9" s="21">
        <v>45</v>
      </c>
      <c r="H9" s="22">
        <v>0.043</v>
      </c>
      <c r="I9" s="25">
        <v>44537</v>
      </c>
      <c r="J9" s="25">
        <v>44945</v>
      </c>
      <c r="K9" s="26">
        <v>0</v>
      </c>
      <c r="L9" s="26">
        <v>45</v>
      </c>
      <c r="M9" s="26">
        <v>36</v>
      </c>
      <c r="N9" s="21">
        <f t="shared" si="0"/>
        <v>22.5</v>
      </c>
      <c r="O9" s="26">
        <f t="shared" si="1"/>
        <v>9</v>
      </c>
      <c r="P9" s="30">
        <v>9</v>
      </c>
      <c r="Q9" s="30"/>
    </row>
    <row r="10" s="2" customFormat="true" ht="28" customHeight="true" spans="1:17">
      <c r="A10" s="13">
        <v>6</v>
      </c>
      <c r="B10" s="14" t="s">
        <v>20</v>
      </c>
      <c r="C10" s="14" t="s">
        <v>33</v>
      </c>
      <c r="D10" s="14" t="s">
        <v>33</v>
      </c>
      <c r="E10" s="14" t="s">
        <v>34</v>
      </c>
      <c r="F10" s="14" t="s">
        <v>23</v>
      </c>
      <c r="G10" s="21">
        <v>79.3</v>
      </c>
      <c r="H10" s="22">
        <v>0.0435</v>
      </c>
      <c r="I10" s="25">
        <v>44509</v>
      </c>
      <c r="J10" s="25">
        <v>44960</v>
      </c>
      <c r="K10" s="26">
        <v>15.450568</v>
      </c>
      <c r="L10" s="26">
        <v>63.849432</v>
      </c>
      <c r="M10" s="26">
        <v>51.079546</v>
      </c>
      <c r="N10" s="21">
        <f t="shared" si="0"/>
        <v>31.924716</v>
      </c>
      <c r="O10" s="26">
        <f t="shared" si="1"/>
        <v>12.7698</v>
      </c>
      <c r="P10" s="30">
        <v>12.7698</v>
      </c>
      <c r="Q10" s="30"/>
    </row>
    <row r="11" s="2" customFormat="true" ht="28" customHeight="true" spans="1:17">
      <c r="A11" s="13">
        <v>7</v>
      </c>
      <c r="B11" s="14" t="s">
        <v>20</v>
      </c>
      <c r="C11" s="14" t="s">
        <v>35</v>
      </c>
      <c r="D11" s="14" t="s">
        <v>35</v>
      </c>
      <c r="E11" s="14" t="s">
        <v>36</v>
      </c>
      <c r="F11" s="14" t="s">
        <v>23</v>
      </c>
      <c r="G11" s="21">
        <v>100</v>
      </c>
      <c r="H11" s="22">
        <v>0.043</v>
      </c>
      <c r="I11" s="25">
        <v>44515</v>
      </c>
      <c r="J11" s="25">
        <v>44960</v>
      </c>
      <c r="K11" s="26">
        <v>0</v>
      </c>
      <c r="L11" s="26">
        <v>100</v>
      </c>
      <c r="M11" s="26">
        <v>80</v>
      </c>
      <c r="N11" s="21">
        <f t="shared" si="0"/>
        <v>50</v>
      </c>
      <c r="O11" s="26">
        <f t="shared" si="1"/>
        <v>20</v>
      </c>
      <c r="P11" s="30">
        <v>20</v>
      </c>
      <c r="Q11" s="30"/>
    </row>
    <row r="12" s="2" customFormat="true" ht="28" customHeight="true" spans="1:17">
      <c r="A12" s="13">
        <v>8</v>
      </c>
      <c r="B12" s="14" t="s">
        <v>20</v>
      </c>
      <c r="C12" s="14" t="s">
        <v>37</v>
      </c>
      <c r="D12" s="14" t="s">
        <v>37</v>
      </c>
      <c r="E12" s="14" t="s">
        <v>25</v>
      </c>
      <c r="F12" s="14" t="s">
        <v>23</v>
      </c>
      <c r="G12" s="21">
        <v>21</v>
      </c>
      <c r="H12" s="22">
        <v>0.042</v>
      </c>
      <c r="I12" s="25">
        <v>44512</v>
      </c>
      <c r="J12" s="25">
        <v>44964</v>
      </c>
      <c r="K12" s="26">
        <v>0.230426</v>
      </c>
      <c r="L12" s="26">
        <v>20.769574</v>
      </c>
      <c r="M12" s="26">
        <v>16.615659</v>
      </c>
      <c r="N12" s="21">
        <f t="shared" si="0"/>
        <v>10.384787</v>
      </c>
      <c r="O12" s="26">
        <f t="shared" si="1"/>
        <v>4.1539</v>
      </c>
      <c r="P12" s="30">
        <v>4.1539</v>
      </c>
      <c r="Q12" s="30"/>
    </row>
    <row r="13" s="2" customFormat="true" ht="28" customHeight="true" spans="1:17">
      <c r="A13" s="13">
        <v>9</v>
      </c>
      <c r="B13" s="14" t="s">
        <v>20</v>
      </c>
      <c r="C13" s="14" t="s">
        <v>38</v>
      </c>
      <c r="D13" s="14" t="s">
        <v>38</v>
      </c>
      <c r="E13" s="14" t="s">
        <v>36</v>
      </c>
      <c r="F13" s="14" t="s">
        <v>23</v>
      </c>
      <c r="G13" s="21">
        <v>70</v>
      </c>
      <c r="H13" s="22">
        <v>0.0435</v>
      </c>
      <c r="I13" s="25">
        <v>44530</v>
      </c>
      <c r="J13" s="25">
        <v>44972</v>
      </c>
      <c r="K13" s="26">
        <v>11.517535</v>
      </c>
      <c r="L13" s="26">
        <v>58.482465</v>
      </c>
      <c r="M13" s="26">
        <v>46.785972</v>
      </c>
      <c r="N13" s="21">
        <f t="shared" si="0"/>
        <v>29.241232</v>
      </c>
      <c r="O13" s="26">
        <f t="shared" si="1"/>
        <v>11.6964</v>
      </c>
      <c r="P13" s="30">
        <v>11.6964</v>
      </c>
      <c r="Q13" s="30"/>
    </row>
    <row r="14" s="2" customFormat="true" ht="28" customHeight="true" spans="1:17">
      <c r="A14" s="13">
        <v>10</v>
      </c>
      <c r="B14" s="14" t="s">
        <v>20</v>
      </c>
      <c r="C14" s="14" t="s">
        <v>39</v>
      </c>
      <c r="D14" s="14" t="s">
        <v>39</v>
      </c>
      <c r="E14" s="14" t="s">
        <v>34</v>
      </c>
      <c r="F14" s="14" t="s">
        <v>23</v>
      </c>
      <c r="G14" s="21">
        <v>76.5</v>
      </c>
      <c r="H14" s="22">
        <v>0.043</v>
      </c>
      <c r="I14" s="25">
        <v>44529</v>
      </c>
      <c r="J14" s="25">
        <v>44972</v>
      </c>
      <c r="K14" s="26">
        <v>0.014373</v>
      </c>
      <c r="L14" s="26">
        <v>76.485627</v>
      </c>
      <c r="M14" s="26">
        <v>61.188502</v>
      </c>
      <c r="N14" s="21">
        <f t="shared" si="0"/>
        <v>38.242814</v>
      </c>
      <c r="O14" s="26">
        <f t="shared" si="1"/>
        <v>15.2971</v>
      </c>
      <c r="P14" s="30">
        <v>15.2971</v>
      </c>
      <c r="Q14" s="30"/>
    </row>
    <row r="15" s="2" customFormat="true" ht="28" customHeight="true" spans="1:17">
      <c r="A15" s="13">
        <v>11</v>
      </c>
      <c r="B15" s="14" t="s">
        <v>20</v>
      </c>
      <c r="C15" s="14" t="s">
        <v>40</v>
      </c>
      <c r="D15" s="14" t="s">
        <v>40</v>
      </c>
      <c r="E15" s="14" t="s">
        <v>28</v>
      </c>
      <c r="F15" s="14" t="s">
        <v>23</v>
      </c>
      <c r="G15" s="21">
        <v>92.8</v>
      </c>
      <c r="H15" s="22">
        <v>0.043</v>
      </c>
      <c r="I15" s="25">
        <v>44525</v>
      </c>
      <c r="J15" s="25">
        <v>44972</v>
      </c>
      <c r="K15" s="26">
        <v>0</v>
      </c>
      <c r="L15" s="26">
        <v>92.8</v>
      </c>
      <c r="M15" s="26">
        <v>74.24</v>
      </c>
      <c r="N15" s="21">
        <f t="shared" si="0"/>
        <v>46.4</v>
      </c>
      <c r="O15" s="26">
        <f t="shared" si="1"/>
        <v>18.56</v>
      </c>
      <c r="P15" s="30">
        <v>18.56</v>
      </c>
      <c r="Q15" s="30"/>
    </row>
    <row r="16" s="2" customFormat="true" ht="28" customHeight="true" spans="1:17">
      <c r="A16" s="13">
        <v>12</v>
      </c>
      <c r="B16" s="14" t="s">
        <v>20</v>
      </c>
      <c r="C16" s="14" t="s">
        <v>41</v>
      </c>
      <c r="D16" s="14" t="s">
        <v>41</v>
      </c>
      <c r="E16" s="14" t="s">
        <v>42</v>
      </c>
      <c r="F16" s="14" t="s">
        <v>23</v>
      </c>
      <c r="G16" s="21">
        <v>33.2</v>
      </c>
      <c r="H16" s="22">
        <v>0.0425</v>
      </c>
      <c r="I16" s="25">
        <v>44536</v>
      </c>
      <c r="J16" s="25">
        <v>44972</v>
      </c>
      <c r="K16" s="26">
        <v>0.049843</v>
      </c>
      <c r="L16" s="26">
        <v>33.150157</v>
      </c>
      <c r="M16" s="26">
        <v>26.520126</v>
      </c>
      <c r="N16" s="21">
        <f t="shared" si="0"/>
        <v>16.575079</v>
      </c>
      <c r="O16" s="26">
        <f t="shared" si="1"/>
        <v>6.63</v>
      </c>
      <c r="P16" s="30">
        <v>6.63</v>
      </c>
      <c r="Q16" s="30"/>
    </row>
    <row r="17" s="2" customFormat="true" ht="28" customHeight="true" spans="1:17">
      <c r="A17" s="13">
        <v>13</v>
      </c>
      <c r="B17" s="14" t="s">
        <v>20</v>
      </c>
      <c r="C17" s="14" t="s">
        <v>43</v>
      </c>
      <c r="D17" s="14" t="s">
        <v>43</v>
      </c>
      <c r="E17" s="14" t="s">
        <v>44</v>
      </c>
      <c r="F17" s="14" t="s">
        <v>23</v>
      </c>
      <c r="G17" s="21">
        <v>45.4</v>
      </c>
      <c r="H17" s="22">
        <v>0.0415</v>
      </c>
      <c r="I17" s="25">
        <v>44547</v>
      </c>
      <c r="J17" s="25">
        <v>44972</v>
      </c>
      <c r="K17" s="26">
        <v>0</v>
      </c>
      <c r="L17" s="26">
        <v>45.4</v>
      </c>
      <c r="M17" s="26">
        <v>36.32</v>
      </c>
      <c r="N17" s="21">
        <f t="shared" si="0"/>
        <v>22.7</v>
      </c>
      <c r="O17" s="26">
        <f t="shared" si="1"/>
        <v>9.08</v>
      </c>
      <c r="P17" s="30">
        <v>9.08</v>
      </c>
      <c r="Q17" s="30"/>
    </row>
    <row r="18" s="2" customFormat="true" ht="28" customHeight="true" spans="1:17">
      <c r="A18" s="13">
        <v>14</v>
      </c>
      <c r="B18" s="14" t="s">
        <v>20</v>
      </c>
      <c r="C18" s="14" t="s">
        <v>45</v>
      </c>
      <c r="D18" s="14" t="s">
        <v>45</v>
      </c>
      <c r="E18" s="14" t="s">
        <v>46</v>
      </c>
      <c r="F18" s="14" t="s">
        <v>23</v>
      </c>
      <c r="G18" s="21">
        <v>97.8</v>
      </c>
      <c r="H18" s="22">
        <v>0.042</v>
      </c>
      <c r="I18" s="25">
        <v>44544</v>
      </c>
      <c r="J18" s="25">
        <v>44991</v>
      </c>
      <c r="K18" s="26">
        <v>3.3e-5</v>
      </c>
      <c r="L18" s="26">
        <v>97.799967</v>
      </c>
      <c r="M18" s="26">
        <v>78.239974</v>
      </c>
      <c r="N18" s="21">
        <f t="shared" si="0"/>
        <v>48.899984</v>
      </c>
      <c r="O18" s="26">
        <f t="shared" si="1"/>
        <v>19.5599</v>
      </c>
      <c r="P18" s="30">
        <v>19.5599</v>
      </c>
      <c r="Q18" s="30"/>
    </row>
    <row r="19" s="2" customFormat="true" ht="28" customHeight="true" spans="1:17">
      <c r="A19" s="13">
        <v>15</v>
      </c>
      <c r="B19" s="14" t="s">
        <v>20</v>
      </c>
      <c r="C19" s="14" t="s">
        <v>47</v>
      </c>
      <c r="D19" s="14" t="s">
        <v>47</v>
      </c>
      <c r="E19" s="14" t="s">
        <v>48</v>
      </c>
      <c r="F19" s="14" t="s">
        <v>23</v>
      </c>
      <c r="G19" s="21">
        <v>114.9</v>
      </c>
      <c r="H19" s="22">
        <v>0.0415</v>
      </c>
      <c r="I19" s="25">
        <v>44585</v>
      </c>
      <c r="J19" s="25">
        <v>44992</v>
      </c>
      <c r="K19" s="26">
        <v>60.042535</v>
      </c>
      <c r="L19" s="26">
        <v>54.857465</v>
      </c>
      <c r="M19" s="26">
        <v>43.885972</v>
      </c>
      <c r="N19" s="21">
        <f t="shared" si="0"/>
        <v>27.428732</v>
      </c>
      <c r="O19" s="26">
        <f t="shared" si="1"/>
        <v>10.9714</v>
      </c>
      <c r="P19" s="30">
        <v>10.9714</v>
      </c>
      <c r="Q19" s="30"/>
    </row>
    <row r="20" s="2" customFormat="true" ht="28" customHeight="true" spans="1:17">
      <c r="A20" s="13">
        <v>16</v>
      </c>
      <c r="B20" s="14" t="s">
        <v>20</v>
      </c>
      <c r="C20" s="14" t="s">
        <v>49</v>
      </c>
      <c r="D20" s="14" t="s">
        <v>49</v>
      </c>
      <c r="E20" s="14" t="s">
        <v>36</v>
      </c>
      <c r="F20" s="14" t="s">
        <v>23</v>
      </c>
      <c r="G20" s="21">
        <v>27.6</v>
      </c>
      <c r="H20" s="22">
        <v>0.042</v>
      </c>
      <c r="I20" s="25">
        <v>44544</v>
      </c>
      <c r="J20" s="25">
        <v>44993</v>
      </c>
      <c r="K20" s="26">
        <v>0.003101</v>
      </c>
      <c r="L20" s="26">
        <v>27.596899</v>
      </c>
      <c r="M20" s="26">
        <v>22.077519</v>
      </c>
      <c r="N20" s="21">
        <f t="shared" si="0"/>
        <v>13.798449</v>
      </c>
      <c r="O20" s="26">
        <f t="shared" si="1"/>
        <v>5.5193</v>
      </c>
      <c r="P20" s="30">
        <v>5.5193</v>
      </c>
      <c r="Q20" s="30"/>
    </row>
    <row r="21" s="2" customFormat="true" ht="28" customHeight="true" spans="1:17">
      <c r="A21" s="13">
        <v>17</v>
      </c>
      <c r="B21" s="14" t="s">
        <v>20</v>
      </c>
      <c r="C21" s="14" t="s">
        <v>50</v>
      </c>
      <c r="D21" s="14" t="s">
        <v>50</v>
      </c>
      <c r="E21" s="14" t="s">
        <v>22</v>
      </c>
      <c r="F21" s="14" t="s">
        <v>23</v>
      </c>
      <c r="G21" s="21">
        <v>230</v>
      </c>
      <c r="H21" s="22">
        <v>0.0415</v>
      </c>
      <c r="I21" s="25">
        <v>44561</v>
      </c>
      <c r="J21" s="25">
        <v>45016</v>
      </c>
      <c r="K21" s="26">
        <v>10</v>
      </c>
      <c r="L21" s="26">
        <v>220</v>
      </c>
      <c r="M21" s="26">
        <v>176</v>
      </c>
      <c r="N21" s="21">
        <f t="shared" si="0"/>
        <v>110</v>
      </c>
      <c r="O21" s="26">
        <f t="shared" si="1"/>
        <v>44</v>
      </c>
      <c r="P21" s="30">
        <v>44</v>
      </c>
      <c r="Q21" s="30"/>
    </row>
    <row r="22" s="2" customFormat="true" ht="28" customHeight="true" spans="1:17">
      <c r="A22" s="13">
        <v>18</v>
      </c>
      <c r="B22" s="14" t="s">
        <v>20</v>
      </c>
      <c r="C22" s="14" t="s">
        <v>51</v>
      </c>
      <c r="D22" s="14" t="s">
        <v>51</v>
      </c>
      <c r="E22" s="14" t="s">
        <v>46</v>
      </c>
      <c r="F22" s="14" t="s">
        <v>23</v>
      </c>
      <c r="G22" s="21">
        <v>39.9</v>
      </c>
      <c r="H22" s="22">
        <v>0.0425</v>
      </c>
      <c r="I22" s="25">
        <v>44547</v>
      </c>
      <c r="J22" s="25">
        <v>45091</v>
      </c>
      <c r="K22" s="26">
        <v>4.049362</v>
      </c>
      <c r="L22" s="26">
        <v>35.850638</v>
      </c>
      <c r="M22" s="26">
        <v>28.68051</v>
      </c>
      <c r="N22" s="21">
        <f t="shared" si="0"/>
        <v>17.925319</v>
      </c>
      <c r="O22" s="26">
        <f t="shared" si="1"/>
        <v>7.1701</v>
      </c>
      <c r="P22" s="30">
        <v>7.1701</v>
      </c>
      <c r="Q22" s="30"/>
    </row>
    <row r="23" s="2" customFormat="true" ht="28" customHeight="true" spans="1:17">
      <c r="A23" s="13">
        <v>19</v>
      </c>
      <c r="B23" s="14" t="s">
        <v>20</v>
      </c>
      <c r="C23" s="14" t="s">
        <v>52</v>
      </c>
      <c r="D23" s="14" t="s">
        <v>53</v>
      </c>
      <c r="E23" s="14" t="s">
        <v>25</v>
      </c>
      <c r="F23" s="14" t="s">
        <v>29</v>
      </c>
      <c r="G23" s="21">
        <v>90</v>
      </c>
      <c r="H23" s="22">
        <v>0.0425</v>
      </c>
      <c r="I23" s="25">
        <v>44742</v>
      </c>
      <c r="J23" s="25">
        <v>45128</v>
      </c>
      <c r="K23" s="26">
        <v>0.284429</v>
      </c>
      <c r="L23" s="26">
        <v>89.715571</v>
      </c>
      <c r="M23" s="26">
        <v>71.772457</v>
      </c>
      <c r="N23" s="21">
        <f t="shared" si="0"/>
        <v>44.857786</v>
      </c>
      <c r="O23" s="26">
        <f t="shared" si="1"/>
        <v>17.9431</v>
      </c>
      <c r="P23" s="30">
        <v>17.9431</v>
      </c>
      <c r="Q23" s="30"/>
    </row>
    <row r="24" s="2" customFormat="true" ht="28" customHeight="true" spans="1:17">
      <c r="A24" s="13">
        <v>20</v>
      </c>
      <c r="B24" s="14" t="s">
        <v>54</v>
      </c>
      <c r="C24" s="14" t="s">
        <v>55</v>
      </c>
      <c r="D24" s="14" t="s">
        <v>55</v>
      </c>
      <c r="E24" s="14" t="s">
        <v>36</v>
      </c>
      <c r="F24" s="14" t="s">
        <v>23</v>
      </c>
      <c r="G24" s="21">
        <v>100</v>
      </c>
      <c r="H24" s="22">
        <v>0.0396</v>
      </c>
      <c r="I24" s="25">
        <v>44502</v>
      </c>
      <c r="J24" s="25">
        <v>44929</v>
      </c>
      <c r="K24" s="26">
        <v>1.269428</v>
      </c>
      <c r="L24" s="26">
        <v>98.730572</v>
      </c>
      <c r="M24" s="26">
        <v>78.984458</v>
      </c>
      <c r="N24" s="21">
        <f t="shared" si="0"/>
        <v>49.365286</v>
      </c>
      <c r="O24" s="26">
        <f t="shared" si="1"/>
        <v>19.7461</v>
      </c>
      <c r="P24" s="30">
        <v>19.7461</v>
      </c>
      <c r="Q24" s="30"/>
    </row>
    <row r="25" s="2" customFormat="true" ht="28" customHeight="true" spans="1:17">
      <c r="A25" s="13">
        <v>21</v>
      </c>
      <c r="B25" s="14" t="s">
        <v>54</v>
      </c>
      <c r="C25" s="14" t="s">
        <v>56</v>
      </c>
      <c r="D25" s="14" t="s">
        <v>57</v>
      </c>
      <c r="E25" s="14" t="s">
        <v>58</v>
      </c>
      <c r="F25" s="14" t="s">
        <v>23</v>
      </c>
      <c r="G25" s="21">
        <v>100</v>
      </c>
      <c r="H25" s="22">
        <v>0.0396</v>
      </c>
      <c r="I25" s="25">
        <v>44502</v>
      </c>
      <c r="J25" s="25">
        <v>44929</v>
      </c>
      <c r="K25" s="26">
        <v>0</v>
      </c>
      <c r="L25" s="26">
        <v>100</v>
      </c>
      <c r="M25" s="26">
        <v>80</v>
      </c>
      <c r="N25" s="21">
        <f t="shared" si="0"/>
        <v>50</v>
      </c>
      <c r="O25" s="26">
        <f t="shared" si="1"/>
        <v>20</v>
      </c>
      <c r="P25" s="30">
        <v>20</v>
      </c>
      <c r="Q25" s="30"/>
    </row>
    <row r="26" s="2" customFormat="true" ht="28" customHeight="true" spans="1:17">
      <c r="A26" s="13">
        <v>22</v>
      </c>
      <c r="B26" s="14" t="s">
        <v>54</v>
      </c>
      <c r="C26" s="14" t="s">
        <v>59</v>
      </c>
      <c r="D26" s="14" t="s">
        <v>59</v>
      </c>
      <c r="E26" s="14" t="s">
        <v>36</v>
      </c>
      <c r="F26" s="14" t="s">
        <v>23</v>
      </c>
      <c r="G26" s="21">
        <v>42</v>
      </c>
      <c r="H26" s="22">
        <v>0.0396</v>
      </c>
      <c r="I26" s="25">
        <v>44502</v>
      </c>
      <c r="J26" s="25">
        <v>44929</v>
      </c>
      <c r="K26" s="26">
        <v>0</v>
      </c>
      <c r="L26" s="26">
        <v>42</v>
      </c>
      <c r="M26" s="26">
        <v>33.6</v>
      </c>
      <c r="N26" s="21">
        <f t="shared" si="0"/>
        <v>21</v>
      </c>
      <c r="O26" s="26">
        <f t="shared" si="1"/>
        <v>8.4</v>
      </c>
      <c r="P26" s="30">
        <v>8.4</v>
      </c>
      <c r="Q26" s="30"/>
    </row>
    <row r="27" s="2" customFormat="true" ht="28" customHeight="true" spans="1:17">
      <c r="A27" s="13">
        <v>23</v>
      </c>
      <c r="B27" s="14" t="s">
        <v>54</v>
      </c>
      <c r="C27" s="14" t="s">
        <v>60</v>
      </c>
      <c r="D27" s="14" t="s">
        <v>60</v>
      </c>
      <c r="E27" s="14" t="s">
        <v>61</v>
      </c>
      <c r="F27" s="14" t="s">
        <v>23</v>
      </c>
      <c r="G27" s="21">
        <v>100</v>
      </c>
      <c r="H27" s="22">
        <v>0.0396</v>
      </c>
      <c r="I27" s="25">
        <v>44508</v>
      </c>
      <c r="J27" s="25">
        <v>44935</v>
      </c>
      <c r="K27" s="26">
        <v>0</v>
      </c>
      <c r="L27" s="26">
        <v>100</v>
      </c>
      <c r="M27" s="26">
        <v>80.000001</v>
      </c>
      <c r="N27" s="21">
        <f t="shared" si="0"/>
        <v>50.000001</v>
      </c>
      <c r="O27" s="26">
        <f t="shared" si="1"/>
        <v>20</v>
      </c>
      <c r="P27" s="30">
        <v>20</v>
      </c>
      <c r="Q27" s="30"/>
    </row>
    <row r="28" s="2" customFormat="true" ht="28" customHeight="true" spans="1:17">
      <c r="A28" s="13">
        <v>24</v>
      </c>
      <c r="B28" s="14" t="s">
        <v>54</v>
      </c>
      <c r="C28" s="14" t="s">
        <v>62</v>
      </c>
      <c r="D28" s="14" t="s">
        <v>62</v>
      </c>
      <c r="E28" s="14" t="s">
        <v>42</v>
      </c>
      <c r="F28" s="14" t="s">
        <v>23</v>
      </c>
      <c r="G28" s="21">
        <v>84</v>
      </c>
      <c r="H28" s="22">
        <v>0.0396</v>
      </c>
      <c r="I28" s="25">
        <v>44517</v>
      </c>
      <c r="J28" s="25">
        <v>44944</v>
      </c>
      <c r="K28" s="26">
        <v>0</v>
      </c>
      <c r="L28" s="26">
        <v>84</v>
      </c>
      <c r="M28" s="26">
        <v>67.200001</v>
      </c>
      <c r="N28" s="21">
        <f t="shared" si="0"/>
        <v>42.000001</v>
      </c>
      <c r="O28" s="26">
        <f t="shared" si="1"/>
        <v>16.8</v>
      </c>
      <c r="P28" s="30">
        <v>16.8</v>
      </c>
      <c r="Q28" s="30"/>
    </row>
    <row r="29" s="2" customFormat="true" ht="28" customHeight="true" spans="1:17">
      <c r="A29" s="13">
        <v>25</v>
      </c>
      <c r="B29" s="14" t="s">
        <v>54</v>
      </c>
      <c r="C29" s="14" t="s">
        <v>63</v>
      </c>
      <c r="D29" s="14" t="s">
        <v>63</v>
      </c>
      <c r="E29" s="14" t="s">
        <v>58</v>
      </c>
      <c r="F29" s="14" t="s">
        <v>23</v>
      </c>
      <c r="G29" s="21">
        <v>100</v>
      </c>
      <c r="H29" s="22">
        <v>0.0396</v>
      </c>
      <c r="I29" s="25">
        <v>44540</v>
      </c>
      <c r="J29" s="25">
        <v>44967</v>
      </c>
      <c r="K29" s="26">
        <v>4.527419</v>
      </c>
      <c r="L29" s="26">
        <v>95.472581</v>
      </c>
      <c r="M29" s="26">
        <v>76.378064</v>
      </c>
      <c r="N29" s="21">
        <f t="shared" si="0"/>
        <v>47.73629</v>
      </c>
      <c r="O29" s="26">
        <f t="shared" si="1"/>
        <v>19.0945</v>
      </c>
      <c r="P29" s="30">
        <v>19.0945</v>
      </c>
      <c r="Q29" s="30"/>
    </row>
    <row r="30" s="2" customFormat="true" ht="28" customHeight="true" spans="1:17">
      <c r="A30" s="13">
        <v>26</v>
      </c>
      <c r="B30" s="14" t="s">
        <v>54</v>
      </c>
      <c r="C30" s="14" t="s">
        <v>45</v>
      </c>
      <c r="D30" s="14" t="s">
        <v>45</v>
      </c>
      <c r="E30" s="14" t="s">
        <v>46</v>
      </c>
      <c r="F30" s="14" t="s">
        <v>23</v>
      </c>
      <c r="G30" s="21">
        <v>60</v>
      </c>
      <c r="H30" s="22">
        <v>0.0396</v>
      </c>
      <c r="I30" s="25">
        <v>44545</v>
      </c>
      <c r="J30" s="25">
        <v>44972</v>
      </c>
      <c r="K30" s="26">
        <v>9.734085</v>
      </c>
      <c r="L30" s="26">
        <v>50.265915</v>
      </c>
      <c r="M30" s="26">
        <v>40.212733</v>
      </c>
      <c r="N30" s="21">
        <f t="shared" si="0"/>
        <v>25.132958</v>
      </c>
      <c r="O30" s="26">
        <f t="shared" si="1"/>
        <v>10.0531</v>
      </c>
      <c r="P30" s="30">
        <v>10.0531</v>
      </c>
      <c r="Q30" s="30"/>
    </row>
    <row r="31" s="2" customFormat="true" ht="28" customHeight="true" spans="1:17">
      <c r="A31" s="13">
        <v>27</v>
      </c>
      <c r="B31" s="14" t="s">
        <v>54</v>
      </c>
      <c r="C31" s="14" t="s">
        <v>64</v>
      </c>
      <c r="D31" s="14" t="s">
        <v>64</v>
      </c>
      <c r="E31" s="14" t="s">
        <v>32</v>
      </c>
      <c r="F31" s="14" t="s">
        <v>23</v>
      </c>
      <c r="G31" s="21">
        <v>100</v>
      </c>
      <c r="H31" s="22">
        <v>0.0396</v>
      </c>
      <c r="I31" s="25">
        <v>44546</v>
      </c>
      <c r="J31" s="25">
        <v>44973</v>
      </c>
      <c r="K31" s="26">
        <v>34.395121</v>
      </c>
      <c r="L31" s="26">
        <v>65.604879</v>
      </c>
      <c r="M31" s="26">
        <v>52.483904</v>
      </c>
      <c r="N31" s="21">
        <f t="shared" si="0"/>
        <v>32.80244</v>
      </c>
      <c r="O31" s="26">
        <f t="shared" si="1"/>
        <v>13.1209</v>
      </c>
      <c r="P31" s="30">
        <v>13.1209</v>
      </c>
      <c r="Q31" s="30"/>
    </row>
    <row r="32" s="2" customFormat="true" ht="28" customHeight="true" spans="1:17">
      <c r="A32" s="13">
        <v>28</v>
      </c>
      <c r="B32" s="14" t="s">
        <v>54</v>
      </c>
      <c r="C32" s="14" t="s">
        <v>65</v>
      </c>
      <c r="D32" s="14" t="s">
        <v>65</v>
      </c>
      <c r="E32" s="14" t="s">
        <v>66</v>
      </c>
      <c r="F32" s="14" t="s">
        <v>23</v>
      </c>
      <c r="G32" s="21">
        <v>100</v>
      </c>
      <c r="H32" s="22">
        <v>0.0396</v>
      </c>
      <c r="I32" s="25">
        <v>44547</v>
      </c>
      <c r="J32" s="25">
        <v>44974</v>
      </c>
      <c r="K32" s="26">
        <v>0</v>
      </c>
      <c r="L32" s="26">
        <v>100</v>
      </c>
      <c r="M32" s="26">
        <v>80</v>
      </c>
      <c r="N32" s="21">
        <f t="shared" si="0"/>
        <v>50</v>
      </c>
      <c r="O32" s="26">
        <f t="shared" si="1"/>
        <v>20</v>
      </c>
      <c r="P32" s="30">
        <v>20</v>
      </c>
      <c r="Q32" s="30"/>
    </row>
    <row r="33" s="2" customFormat="true" ht="28" customHeight="true" spans="1:17">
      <c r="A33" s="13">
        <v>29</v>
      </c>
      <c r="B33" s="14" t="s">
        <v>54</v>
      </c>
      <c r="C33" s="14" t="s">
        <v>67</v>
      </c>
      <c r="D33" s="14" t="s">
        <v>67</v>
      </c>
      <c r="E33" s="14" t="s">
        <v>46</v>
      </c>
      <c r="F33" s="14" t="s">
        <v>23</v>
      </c>
      <c r="G33" s="21">
        <v>49.9</v>
      </c>
      <c r="H33" s="22">
        <v>0.0396</v>
      </c>
      <c r="I33" s="25">
        <v>44546</v>
      </c>
      <c r="J33" s="25">
        <v>45000</v>
      </c>
      <c r="K33" s="26">
        <v>1.259679</v>
      </c>
      <c r="L33" s="26">
        <v>48.640321</v>
      </c>
      <c r="M33" s="26">
        <v>38.912256</v>
      </c>
      <c r="N33" s="21">
        <f t="shared" si="0"/>
        <v>24.32016</v>
      </c>
      <c r="O33" s="26">
        <f t="shared" si="1"/>
        <v>9.728</v>
      </c>
      <c r="P33" s="30">
        <v>9.728</v>
      </c>
      <c r="Q33" s="30"/>
    </row>
    <row r="34" s="2" customFormat="true" ht="28" customHeight="true" spans="1:17">
      <c r="A34" s="13">
        <v>30</v>
      </c>
      <c r="B34" s="14" t="s">
        <v>54</v>
      </c>
      <c r="C34" s="14" t="s">
        <v>68</v>
      </c>
      <c r="D34" s="14" t="s">
        <v>68</v>
      </c>
      <c r="E34" s="14" t="s">
        <v>46</v>
      </c>
      <c r="F34" s="14" t="s">
        <v>23</v>
      </c>
      <c r="G34" s="21">
        <v>100</v>
      </c>
      <c r="H34" s="22">
        <v>0.0396</v>
      </c>
      <c r="I34" s="25">
        <v>44559</v>
      </c>
      <c r="J34" s="25">
        <v>45003</v>
      </c>
      <c r="K34" s="26">
        <v>1.201943</v>
      </c>
      <c r="L34" s="26">
        <v>98.798057</v>
      </c>
      <c r="M34" s="26">
        <v>79.038445</v>
      </c>
      <c r="N34" s="21">
        <f t="shared" si="0"/>
        <v>49.399028</v>
      </c>
      <c r="O34" s="26">
        <f t="shared" si="1"/>
        <v>19.7596</v>
      </c>
      <c r="P34" s="30">
        <v>19.7596</v>
      </c>
      <c r="Q34" s="30"/>
    </row>
    <row r="35" s="2" customFormat="true" ht="28" customHeight="true" spans="1:17">
      <c r="A35" s="13">
        <v>31</v>
      </c>
      <c r="B35" s="14" t="s">
        <v>54</v>
      </c>
      <c r="C35" s="14" t="s">
        <v>69</v>
      </c>
      <c r="D35" s="14" t="s">
        <v>69</v>
      </c>
      <c r="E35" s="14" t="s">
        <v>36</v>
      </c>
      <c r="F35" s="14" t="s">
        <v>23</v>
      </c>
      <c r="G35" s="21">
        <v>100</v>
      </c>
      <c r="H35" s="22">
        <v>0.0396</v>
      </c>
      <c r="I35" s="25">
        <v>44550</v>
      </c>
      <c r="J35" s="25">
        <v>45003</v>
      </c>
      <c r="K35" s="26">
        <v>0.063501</v>
      </c>
      <c r="L35" s="26">
        <v>99.936499</v>
      </c>
      <c r="M35" s="26">
        <v>79.9492</v>
      </c>
      <c r="N35" s="21">
        <f t="shared" si="0"/>
        <v>49.96825</v>
      </c>
      <c r="O35" s="26">
        <f t="shared" si="1"/>
        <v>19.9872</v>
      </c>
      <c r="P35" s="30">
        <v>19.9872</v>
      </c>
      <c r="Q35" s="30"/>
    </row>
    <row r="36" s="2" customFormat="true" ht="28" customHeight="true" spans="1:17">
      <c r="A36" s="13">
        <v>32</v>
      </c>
      <c r="B36" s="14" t="s">
        <v>54</v>
      </c>
      <c r="C36" s="14" t="s">
        <v>70</v>
      </c>
      <c r="D36" s="14" t="s">
        <v>70</v>
      </c>
      <c r="E36" s="14" t="s">
        <v>36</v>
      </c>
      <c r="F36" s="14" t="s">
        <v>23</v>
      </c>
      <c r="G36" s="21">
        <v>100</v>
      </c>
      <c r="H36" s="22">
        <v>0.0396</v>
      </c>
      <c r="I36" s="25">
        <v>44585</v>
      </c>
      <c r="J36" s="25">
        <v>45013</v>
      </c>
      <c r="K36" s="26">
        <v>0.361074</v>
      </c>
      <c r="L36" s="26">
        <v>99.638926</v>
      </c>
      <c r="M36" s="26">
        <v>79.711141</v>
      </c>
      <c r="N36" s="21">
        <f t="shared" si="0"/>
        <v>49.819463</v>
      </c>
      <c r="O36" s="26">
        <f t="shared" si="1"/>
        <v>19.9277</v>
      </c>
      <c r="P36" s="30">
        <v>19.9277</v>
      </c>
      <c r="Q36" s="30"/>
    </row>
    <row r="37" s="2" customFormat="true" ht="28" customHeight="true" spans="1:17">
      <c r="A37" s="13">
        <v>33</v>
      </c>
      <c r="B37" s="14" t="s">
        <v>54</v>
      </c>
      <c r="C37" s="14" t="s">
        <v>71</v>
      </c>
      <c r="D37" s="14" t="s">
        <v>71</v>
      </c>
      <c r="E37" s="14" t="s">
        <v>28</v>
      </c>
      <c r="F37" s="14" t="s">
        <v>23</v>
      </c>
      <c r="G37" s="21">
        <v>34</v>
      </c>
      <c r="H37" s="22">
        <v>0.0396</v>
      </c>
      <c r="I37" s="25">
        <v>44585</v>
      </c>
      <c r="J37" s="25">
        <v>45013</v>
      </c>
      <c r="K37" s="26">
        <v>0.046405</v>
      </c>
      <c r="L37" s="26">
        <v>33.953595</v>
      </c>
      <c r="M37" s="26">
        <v>27.162877</v>
      </c>
      <c r="N37" s="21">
        <f t="shared" si="0"/>
        <v>16.976798</v>
      </c>
      <c r="O37" s="26">
        <f t="shared" si="1"/>
        <v>6.7907</v>
      </c>
      <c r="P37" s="30">
        <v>6.7907</v>
      </c>
      <c r="Q37" s="30"/>
    </row>
    <row r="38" s="2" customFormat="true" ht="28" customHeight="true" spans="1:17">
      <c r="A38" s="13">
        <v>34</v>
      </c>
      <c r="B38" s="14" t="s">
        <v>54</v>
      </c>
      <c r="C38" s="14" t="s">
        <v>72</v>
      </c>
      <c r="D38" s="14" t="s">
        <v>72</v>
      </c>
      <c r="E38" s="14" t="s">
        <v>73</v>
      </c>
      <c r="F38" s="14" t="s">
        <v>23</v>
      </c>
      <c r="G38" s="21">
        <v>100</v>
      </c>
      <c r="H38" s="22">
        <v>0.0396</v>
      </c>
      <c r="I38" s="25">
        <v>44587</v>
      </c>
      <c r="J38" s="25">
        <v>45015</v>
      </c>
      <c r="K38" s="26">
        <v>28.558491</v>
      </c>
      <c r="L38" s="26">
        <v>71.441509</v>
      </c>
      <c r="M38" s="26">
        <v>57.153208</v>
      </c>
      <c r="N38" s="21">
        <f t="shared" si="0"/>
        <v>35.720755</v>
      </c>
      <c r="O38" s="26">
        <f t="shared" si="1"/>
        <v>14.2883</v>
      </c>
      <c r="P38" s="30">
        <v>14.2883</v>
      </c>
      <c r="Q38" s="30"/>
    </row>
    <row r="39" s="2" customFormat="true" ht="28" customHeight="true" spans="1:17">
      <c r="A39" s="13">
        <v>35</v>
      </c>
      <c r="B39" s="14" t="s">
        <v>54</v>
      </c>
      <c r="C39" s="14" t="s">
        <v>74</v>
      </c>
      <c r="D39" s="14" t="s">
        <v>74</v>
      </c>
      <c r="E39" s="14" t="s">
        <v>28</v>
      </c>
      <c r="F39" s="14" t="s">
        <v>23</v>
      </c>
      <c r="G39" s="21">
        <v>60.7</v>
      </c>
      <c r="H39" s="22">
        <v>0.0396</v>
      </c>
      <c r="I39" s="25">
        <v>44741</v>
      </c>
      <c r="J39" s="25">
        <v>45040</v>
      </c>
      <c r="K39" s="26">
        <v>0</v>
      </c>
      <c r="L39" s="26">
        <v>60.7</v>
      </c>
      <c r="M39" s="26">
        <v>48.56</v>
      </c>
      <c r="N39" s="21">
        <f t="shared" si="0"/>
        <v>30.35</v>
      </c>
      <c r="O39" s="26">
        <f t="shared" si="1"/>
        <v>12.14</v>
      </c>
      <c r="P39" s="30">
        <v>12.14</v>
      </c>
      <c r="Q39" s="30"/>
    </row>
    <row r="40" s="2" customFormat="true" ht="28" customHeight="true" spans="1:17">
      <c r="A40" s="13">
        <v>36</v>
      </c>
      <c r="B40" s="14" t="s">
        <v>54</v>
      </c>
      <c r="C40" s="14" t="s">
        <v>75</v>
      </c>
      <c r="D40" s="14" t="s">
        <v>75</v>
      </c>
      <c r="E40" s="14" t="s">
        <v>36</v>
      </c>
      <c r="F40" s="14" t="s">
        <v>23</v>
      </c>
      <c r="G40" s="21">
        <v>50</v>
      </c>
      <c r="H40" s="22">
        <v>0.0396</v>
      </c>
      <c r="I40" s="25">
        <v>44694</v>
      </c>
      <c r="J40" s="25">
        <v>45041</v>
      </c>
      <c r="K40" s="26">
        <v>0</v>
      </c>
      <c r="L40" s="26">
        <v>50</v>
      </c>
      <c r="M40" s="26">
        <v>40</v>
      </c>
      <c r="N40" s="21">
        <f t="shared" si="0"/>
        <v>25</v>
      </c>
      <c r="O40" s="26">
        <f t="shared" si="1"/>
        <v>10</v>
      </c>
      <c r="P40" s="30">
        <v>10</v>
      </c>
      <c r="Q40" s="30"/>
    </row>
    <row r="41" s="2" customFormat="true" ht="28" customHeight="true" spans="1:17">
      <c r="A41" s="13">
        <v>37</v>
      </c>
      <c r="B41" s="14" t="s">
        <v>54</v>
      </c>
      <c r="C41" s="14" t="s">
        <v>76</v>
      </c>
      <c r="D41" s="14" t="s">
        <v>76</v>
      </c>
      <c r="E41" s="14" t="s">
        <v>22</v>
      </c>
      <c r="F41" s="14" t="s">
        <v>23</v>
      </c>
      <c r="G41" s="21">
        <v>80</v>
      </c>
      <c r="H41" s="22">
        <v>0.0396</v>
      </c>
      <c r="I41" s="25">
        <v>44631</v>
      </c>
      <c r="J41" s="25">
        <v>45058</v>
      </c>
      <c r="K41" s="26">
        <v>0.000725</v>
      </c>
      <c r="L41" s="26">
        <v>79.999275</v>
      </c>
      <c r="M41" s="26">
        <v>63.999421</v>
      </c>
      <c r="N41" s="21">
        <f t="shared" si="0"/>
        <v>39.999638</v>
      </c>
      <c r="O41" s="26">
        <f t="shared" si="1"/>
        <v>15.9998</v>
      </c>
      <c r="P41" s="30">
        <v>15.9998</v>
      </c>
      <c r="Q41" s="30"/>
    </row>
    <row r="42" s="2" customFormat="true" ht="28" customHeight="true" spans="1:17">
      <c r="A42" s="13">
        <v>38</v>
      </c>
      <c r="B42" s="14" t="s">
        <v>54</v>
      </c>
      <c r="C42" s="14" t="s">
        <v>77</v>
      </c>
      <c r="D42" s="14" t="s">
        <v>77</v>
      </c>
      <c r="E42" s="14" t="s">
        <v>58</v>
      </c>
      <c r="F42" s="14" t="s">
        <v>23</v>
      </c>
      <c r="G42" s="21">
        <v>80</v>
      </c>
      <c r="H42" s="22">
        <v>0.0396</v>
      </c>
      <c r="I42" s="25">
        <v>44635</v>
      </c>
      <c r="J42" s="25">
        <v>45062</v>
      </c>
      <c r="K42" s="26">
        <v>0</v>
      </c>
      <c r="L42" s="26">
        <v>80</v>
      </c>
      <c r="M42" s="26">
        <v>64</v>
      </c>
      <c r="N42" s="21">
        <f t="shared" si="0"/>
        <v>40</v>
      </c>
      <c r="O42" s="26">
        <f t="shared" si="1"/>
        <v>16</v>
      </c>
      <c r="P42" s="30">
        <v>16</v>
      </c>
      <c r="Q42" s="30"/>
    </row>
    <row r="43" s="2" customFormat="true" ht="28" customHeight="true" spans="1:17">
      <c r="A43" s="13">
        <v>39</v>
      </c>
      <c r="B43" s="14" t="s">
        <v>54</v>
      </c>
      <c r="C43" s="14" t="s">
        <v>78</v>
      </c>
      <c r="D43" s="14" t="s">
        <v>78</v>
      </c>
      <c r="E43" s="14" t="s">
        <v>66</v>
      </c>
      <c r="F43" s="14" t="s">
        <v>23</v>
      </c>
      <c r="G43" s="21">
        <v>100</v>
      </c>
      <c r="H43" s="22">
        <v>0.0396</v>
      </c>
      <c r="I43" s="25">
        <v>44788</v>
      </c>
      <c r="J43" s="25">
        <v>45068</v>
      </c>
      <c r="K43" s="26">
        <v>0</v>
      </c>
      <c r="L43" s="26">
        <v>100</v>
      </c>
      <c r="M43" s="26">
        <v>80</v>
      </c>
      <c r="N43" s="21">
        <f t="shared" si="0"/>
        <v>50</v>
      </c>
      <c r="O43" s="26">
        <f t="shared" si="1"/>
        <v>20</v>
      </c>
      <c r="P43" s="30">
        <v>20</v>
      </c>
      <c r="Q43" s="30"/>
    </row>
    <row r="44" s="2" customFormat="true" ht="28" customHeight="true" spans="1:17">
      <c r="A44" s="13">
        <v>40</v>
      </c>
      <c r="B44" s="14" t="s">
        <v>54</v>
      </c>
      <c r="C44" s="14" t="s">
        <v>79</v>
      </c>
      <c r="D44" s="14" t="s">
        <v>79</v>
      </c>
      <c r="E44" s="14" t="s">
        <v>36</v>
      </c>
      <c r="F44" s="14" t="s">
        <v>23</v>
      </c>
      <c r="G44" s="21">
        <v>100</v>
      </c>
      <c r="H44" s="22">
        <v>0.038</v>
      </c>
      <c r="I44" s="25">
        <v>44846</v>
      </c>
      <c r="J44" s="25">
        <v>45068</v>
      </c>
      <c r="K44" s="26">
        <v>0</v>
      </c>
      <c r="L44" s="26">
        <v>100</v>
      </c>
      <c r="M44" s="26">
        <v>80</v>
      </c>
      <c r="N44" s="21">
        <f t="shared" si="0"/>
        <v>50</v>
      </c>
      <c r="O44" s="26">
        <f t="shared" si="1"/>
        <v>20</v>
      </c>
      <c r="P44" s="30">
        <v>20</v>
      </c>
      <c r="Q44" s="30"/>
    </row>
    <row r="45" s="2" customFormat="true" ht="28" customHeight="true" spans="1:17">
      <c r="A45" s="13">
        <v>41</v>
      </c>
      <c r="B45" s="14" t="s">
        <v>54</v>
      </c>
      <c r="C45" s="14" t="s">
        <v>80</v>
      </c>
      <c r="D45" s="14" t="s">
        <v>80</v>
      </c>
      <c r="E45" s="14" t="s">
        <v>32</v>
      </c>
      <c r="F45" s="14" t="s">
        <v>23</v>
      </c>
      <c r="G45" s="21">
        <v>42</v>
      </c>
      <c r="H45" s="22">
        <v>0.0396</v>
      </c>
      <c r="I45" s="25">
        <v>44643</v>
      </c>
      <c r="J45" s="25">
        <v>45070</v>
      </c>
      <c r="K45" s="26">
        <v>0</v>
      </c>
      <c r="L45" s="26">
        <v>42</v>
      </c>
      <c r="M45" s="26">
        <v>33.6</v>
      </c>
      <c r="N45" s="21">
        <f t="shared" si="0"/>
        <v>21</v>
      </c>
      <c r="O45" s="26">
        <f t="shared" si="1"/>
        <v>8.4</v>
      </c>
      <c r="P45" s="30">
        <v>8.4</v>
      </c>
      <c r="Q45" s="30"/>
    </row>
    <row r="46" s="2" customFormat="true" ht="28" customHeight="true" spans="1:17">
      <c r="A46" s="13">
        <v>42</v>
      </c>
      <c r="B46" s="14" t="s">
        <v>54</v>
      </c>
      <c r="C46" s="14" t="s">
        <v>81</v>
      </c>
      <c r="D46" s="14" t="s">
        <v>81</v>
      </c>
      <c r="E46" s="14" t="s">
        <v>36</v>
      </c>
      <c r="F46" s="14" t="s">
        <v>23</v>
      </c>
      <c r="G46" s="21">
        <v>100</v>
      </c>
      <c r="H46" s="22">
        <v>0.0396</v>
      </c>
      <c r="I46" s="25">
        <v>44650</v>
      </c>
      <c r="J46" s="25">
        <v>45077</v>
      </c>
      <c r="K46" s="26">
        <v>4.129629</v>
      </c>
      <c r="L46" s="26">
        <v>95.870371</v>
      </c>
      <c r="M46" s="26">
        <v>76.696296</v>
      </c>
      <c r="N46" s="21">
        <f t="shared" si="0"/>
        <v>47.935185</v>
      </c>
      <c r="O46" s="26">
        <f t="shared" si="1"/>
        <v>19.174</v>
      </c>
      <c r="P46" s="30">
        <v>19.174</v>
      </c>
      <c r="Q46" s="30"/>
    </row>
    <row r="47" s="2" customFormat="true" ht="28" customHeight="true" spans="1:17">
      <c r="A47" s="13">
        <v>43</v>
      </c>
      <c r="B47" s="14" t="s">
        <v>54</v>
      </c>
      <c r="C47" s="14" t="s">
        <v>82</v>
      </c>
      <c r="D47" s="14" t="s">
        <v>82</v>
      </c>
      <c r="E47" s="14" t="s">
        <v>22</v>
      </c>
      <c r="F47" s="14" t="s">
        <v>23</v>
      </c>
      <c r="G47" s="21">
        <v>100</v>
      </c>
      <c r="H47" s="22">
        <v>0.0396</v>
      </c>
      <c r="I47" s="25">
        <v>44658</v>
      </c>
      <c r="J47" s="25">
        <v>45085</v>
      </c>
      <c r="K47" s="26">
        <v>0</v>
      </c>
      <c r="L47" s="26">
        <v>100</v>
      </c>
      <c r="M47" s="26">
        <v>80</v>
      </c>
      <c r="N47" s="21">
        <f t="shared" si="0"/>
        <v>50</v>
      </c>
      <c r="O47" s="26">
        <f t="shared" si="1"/>
        <v>20</v>
      </c>
      <c r="P47" s="30">
        <v>20</v>
      </c>
      <c r="Q47" s="30"/>
    </row>
    <row r="48" s="2" customFormat="true" ht="28" customHeight="true" spans="1:17">
      <c r="A48" s="13">
        <v>44</v>
      </c>
      <c r="B48" s="14" t="s">
        <v>54</v>
      </c>
      <c r="C48" s="14" t="s">
        <v>83</v>
      </c>
      <c r="D48" s="14" t="s">
        <v>83</v>
      </c>
      <c r="E48" s="14" t="s">
        <v>42</v>
      </c>
      <c r="F48" s="14" t="s">
        <v>23</v>
      </c>
      <c r="G48" s="21">
        <v>19</v>
      </c>
      <c r="H48" s="22">
        <v>0.038</v>
      </c>
      <c r="I48" s="25">
        <v>44876</v>
      </c>
      <c r="J48" s="25">
        <v>45099</v>
      </c>
      <c r="K48" s="26">
        <v>0</v>
      </c>
      <c r="L48" s="26">
        <v>19</v>
      </c>
      <c r="M48" s="26">
        <v>15.2</v>
      </c>
      <c r="N48" s="21">
        <f t="shared" si="0"/>
        <v>9.5</v>
      </c>
      <c r="O48" s="26">
        <f t="shared" si="1"/>
        <v>3.8</v>
      </c>
      <c r="P48" s="30">
        <v>3.8</v>
      </c>
      <c r="Q48" s="30"/>
    </row>
    <row r="49" s="2" customFormat="true" ht="28" customHeight="true" spans="1:17">
      <c r="A49" s="13">
        <v>45</v>
      </c>
      <c r="B49" s="14" t="s">
        <v>54</v>
      </c>
      <c r="C49" s="14" t="s">
        <v>84</v>
      </c>
      <c r="D49" s="14" t="s">
        <v>84</v>
      </c>
      <c r="E49" s="14" t="s">
        <v>46</v>
      </c>
      <c r="F49" s="14" t="s">
        <v>23</v>
      </c>
      <c r="G49" s="21">
        <v>40</v>
      </c>
      <c r="H49" s="22">
        <v>0.038</v>
      </c>
      <c r="I49" s="25">
        <v>44881</v>
      </c>
      <c r="J49" s="25">
        <v>45099</v>
      </c>
      <c r="K49" s="26">
        <v>0</v>
      </c>
      <c r="L49" s="26">
        <v>40</v>
      </c>
      <c r="M49" s="26">
        <v>31.999999</v>
      </c>
      <c r="N49" s="21">
        <f t="shared" si="0"/>
        <v>19.999999</v>
      </c>
      <c r="O49" s="26">
        <f t="shared" si="1"/>
        <v>8</v>
      </c>
      <c r="P49" s="30">
        <v>7.9999</v>
      </c>
      <c r="Q49" s="30"/>
    </row>
    <row r="50" s="2" customFormat="true" ht="28" customHeight="true" spans="1:17">
      <c r="A50" s="13">
        <v>46</v>
      </c>
      <c r="B50" s="14" t="s">
        <v>54</v>
      </c>
      <c r="C50" s="14" t="s">
        <v>85</v>
      </c>
      <c r="D50" s="14" t="s">
        <v>85</v>
      </c>
      <c r="E50" s="14" t="s">
        <v>28</v>
      </c>
      <c r="F50" s="14" t="s">
        <v>23</v>
      </c>
      <c r="G50" s="21">
        <v>94.2</v>
      </c>
      <c r="H50" s="22">
        <v>0.0396</v>
      </c>
      <c r="I50" s="25">
        <v>44726</v>
      </c>
      <c r="J50" s="25">
        <v>45099</v>
      </c>
      <c r="K50" s="26">
        <v>0</v>
      </c>
      <c r="L50" s="26">
        <v>94.2</v>
      </c>
      <c r="M50" s="26">
        <v>75.36</v>
      </c>
      <c r="N50" s="21">
        <f t="shared" si="0"/>
        <v>47.1</v>
      </c>
      <c r="O50" s="26">
        <f t="shared" si="1"/>
        <v>18.84</v>
      </c>
      <c r="P50" s="30">
        <v>18.84</v>
      </c>
      <c r="Q50" s="30"/>
    </row>
    <row r="51" s="2" customFormat="true" ht="28" customHeight="true" spans="1:17">
      <c r="A51" s="13">
        <v>47</v>
      </c>
      <c r="B51" s="14" t="s">
        <v>54</v>
      </c>
      <c r="C51" s="14" t="s">
        <v>86</v>
      </c>
      <c r="D51" s="14" t="s">
        <v>86</v>
      </c>
      <c r="E51" s="14" t="s">
        <v>22</v>
      </c>
      <c r="F51" s="14" t="s">
        <v>23</v>
      </c>
      <c r="G51" s="21">
        <v>100</v>
      </c>
      <c r="H51" s="22">
        <v>0.038</v>
      </c>
      <c r="I51" s="25">
        <v>44909</v>
      </c>
      <c r="J51" s="25">
        <v>45099</v>
      </c>
      <c r="K51" s="26">
        <v>0</v>
      </c>
      <c r="L51" s="26">
        <v>100</v>
      </c>
      <c r="M51" s="26">
        <v>80</v>
      </c>
      <c r="N51" s="21">
        <f t="shared" si="0"/>
        <v>50</v>
      </c>
      <c r="O51" s="26">
        <f t="shared" si="1"/>
        <v>20</v>
      </c>
      <c r="P51" s="30">
        <v>20</v>
      </c>
      <c r="Q51" s="30"/>
    </row>
    <row r="52" s="2" customFormat="true" ht="28" customHeight="true" spans="1:17">
      <c r="A52" s="13">
        <v>48</v>
      </c>
      <c r="B52" s="14" t="s">
        <v>54</v>
      </c>
      <c r="C52" s="14" t="s">
        <v>87</v>
      </c>
      <c r="D52" s="14" t="s">
        <v>87</v>
      </c>
      <c r="E52" s="14" t="s">
        <v>36</v>
      </c>
      <c r="F52" s="14" t="s">
        <v>23</v>
      </c>
      <c r="G52" s="21">
        <v>80</v>
      </c>
      <c r="H52" s="22">
        <v>0.0396</v>
      </c>
      <c r="I52" s="25">
        <v>44677</v>
      </c>
      <c r="J52" s="25">
        <v>45104</v>
      </c>
      <c r="K52" s="26">
        <v>1.692</v>
      </c>
      <c r="L52" s="26">
        <v>78.308</v>
      </c>
      <c r="M52" s="26">
        <v>62.6464</v>
      </c>
      <c r="N52" s="21">
        <f t="shared" si="0"/>
        <v>39.154</v>
      </c>
      <c r="O52" s="26">
        <f t="shared" si="1"/>
        <v>15.6616</v>
      </c>
      <c r="P52" s="30">
        <v>15.6616</v>
      </c>
      <c r="Q52" s="30"/>
    </row>
    <row r="53" s="2" customFormat="true" ht="28" customHeight="true" spans="1:17">
      <c r="A53" s="13">
        <v>49</v>
      </c>
      <c r="B53" s="14" t="s">
        <v>54</v>
      </c>
      <c r="C53" s="14" t="s">
        <v>88</v>
      </c>
      <c r="D53" s="14" t="s">
        <v>88</v>
      </c>
      <c r="E53" s="14" t="s">
        <v>36</v>
      </c>
      <c r="F53" s="14" t="s">
        <v>23</v>
      </c>
      <c r="G53" s="21">
        <v>100</v>
      </c>
      <c r="H53" s="22">
        <v>0.0396</v>
      </c>
      <c r="I53" s="25">
        <v>44686</v>
      </c>
      <c r="J53" s="25">
        <v>45113</v>
      </c>
      <c r="K53" s="26">
        <v>0.006</v>
      </c>
      <c r="L53" s="26">
        <v>99.994</v>
      </c>
      <c r="M53" s="26">
        <v>79.9952</v>
      </c>
      <c r="N53" s="21">
        <f t="shared" si="0"/>
        <v>49.997</v>
      </c>
      <c r="O53" s="26">
        <f t="shared" si="1"/>
        <v>19.9988</v>
      </c>
      <c r="P53" s="30">
        <v>19.9988</v>
      </c>
      <c r="Q53" s="30"/>
    </row>
    <row r="54" s="2" customFormat="true" ht="28" customHeight="true" spans="1:17">
      <c r="A54" s="13">
        <v>50</v>
      </c>
      <c r="B54" s="14" t="s">
        <v>54</v>
      </c>
      <c r="C54" s="14" t="s">
        <v>89</v>
      </c>
      <c r="D54" s="14" t="s">
        <v>89</v>
      </c>
      <c r="E54" s="14" t="s">
        <v>36</v>
      </c>
      <c r="F54" s="14" t="s">
        <v>23</v>
      </c>
      <c r="G54" s="21">
        <v>40</v>
      </c>
      <c r="H54" s="22">
        <v>0.038</v>
      </c>
      <c r="I54" s="25">
        <v>44942</v>
      </c>
      <c r="J54" s="25">
        <v>45129</v>
      </c>
      <c r="K54" s="26">
        <v>0</v>
      </c>
      <c r="L54" s="26">
        <v>40</v>
      </c>
      <c r="M54" s="26">
        <v>32</v>
      </c>
      <c r="N54" s="21">
        <f t="shared" si="0"/>
        <v>20</v>
      </c>
      <c r="O54" s="26">
        <f t="shared" si="1"/>
        <v>8</v>
      </c>
      <c r="P54" s="30">
        <v>8</v>
      </c>
      <c r="Q54" s="30"/>
    </row>
    <row r="55" s="2" customFormat="true" ht="28" customHeight="true" spans="1:17">
      <c r="A55" s="13">
        <v>51</v>
      </c>
      <c r="B55" s="14" t="s">
        <v>54</v>
      </c>
      <c r="C55" s="14" t="s">
        <v>90</v>
      </c>
      <c r="D55" s="14" t="s">
        <v>90</v>
      </c>
      <c r="E55" s="14" t="s">
        <v>44</v>
      </c>
      <c r="F55" s="14" t="s">
        <v>23</v>
      </c>
      <c r="G55" s="21">
        <v>80</v>
      </c>
      <c r="H55" s="22">
        <v>0.0396</v>
      </c>
      <c r="I55" s="25">
        <v>44711</v>
      </c>
      <c r="J55" s="25">
        <v>45138</v>
      </c>
      <c r="K55" s="26">
        <v>0</v>
      </c>
      <c r="L55" s="26">
        <v>80</v>
      </c>
      <c r="M55" s="26">
        <v>64</v>
      </c>
      <c r="N55" s="21">
        <f t="shared" si="0"/>
        <v>40</v>
      </c>
      <c r="O55" s="26">
        <f t="shared" si="1"/>
        <v>16</v>
      </c>
      <c r="P55" s="30">
        <v>16</v>
      </c>
      <c r="Q55" s="30"/>
    </row>
    <row r="56" s="2" customFormat="true" ht="28" customHeight="true" spans="1:17">
      <c r="A56" s="13">
        <v>52</v>
      </c>
      <c r="B56" s="14" t="s">
        <v>54</v>
      </c>
      <c r="C56" s="14" t="s">
        <v>91</v>
      </c>
      <c r="D56" s="14" t="s">
        <v>91</v>
      </c>
      <c r="E56" s="14" t="s">
        <v>58</v>
      </c>
      <c r="F56" s="14" t="s">
        <v>23</v>
      </c>
      <c r="G56" s="21">
        <v>100</v>
      </c>
      <c r="H56" s="22">
        <v>0.0396</v>
      </c>
      <c r="I56" s="25">
        <v>44711</v>
      </c>
      <c r="J56" s="25">
        <v>45138</v>
      </c>
      <c r="K56" s="26">
        <v>0.13038</v>
      </c>
      <c r="L56" s="26">
        <v>99.86962</v>
      </c>
      <c r="M56" s="26">
        <v>79.895696</v>
      </c>
      <c r="N56" s="21">
        <f t="shared" si="0"/>
        <v>49.93481</v>
      </c>
      <c r="O56" s="26">
        <f t="shared" si="1"/>
        <v>19.9739</v>
      </c>
      <c r="P56" s="30">
        <v>19.9739</v>
      </c>
      <c r="Q56" s="30"/>
    </row>
    <row r="57" s="2" customFormat="true" ht="28" customHeight="true" spans="1:17">
      <c r="A57" s="13">
        <v>53</v>
      </c>
      <c r="B57" s="14" t="s">
        <v>54</v>
      </c>
      <c r="C57" s="14" t="s">
        <v>92</v>
      </c>
      <c r="D57" s="14" t="s">
        <v>92</v>
      </c>
      <c r="E57" s="14" t="s">
        <v>28</v>
      </c>
      <c r="F57" s="14" t="s">
        <v>23</v>
      </c>
      <c r="G57" s="21">
        <v>56</v>
      </c>
      <c r="H57" s="22">
        <v>0.0396</v>
      </c>
      <c r="I57" s="25">
        <v>44741</v>
      </c>
      <c r="J57" s="25">
        <v>45168</v>
      </c>
      <c r="K57" s="26">
        <v>0</v>
      </c>
      <c r="L57" s="26">
        <v>56</v>
      </c>
      <c r="M57" s="26">
        <v>44.8</v>
      </c>
      <c r="N57" s="21">
        <f t="shared" si="0"/>
        <v>28</v>
      </c>
      <c r="O57" s="26">
        <f t="shared" si="1"/>
        <v>11.2</v>
      </c>
      <c r="P57" s="30">
        <v>11.2</v>
      </c>
      <c r="Q57" s="30"/>
    </row>
    <row r="58" s="2" customFormat="true" ht="28" customHeight="true" spans="1:17">
      <c r="A58" s="13">
        <v>54</v>
      </c>
      <c r="B58" s="14" t="s">
        <v>54</v>
      </c>
      <c r="C58" s="14" t="s">
        <v>93</v>
      </c>
      <c r="D58" s="14" t="s">
        <v>93</v>
      </c>
      <c r="E58" s="14" t="s">
        <v>73</v>
      </c>
      <c r="F58" s="14" t="s">
        <v>23</v>
      </c>
      <c r="G58" s="21">
        <v>100</v>
      </c>
      <c r="H58" s="22">
        <v>0.0396</v>
      </c>
      <c r="I58" s="25">
        <v>44742</v>
      </c>
      <c r="J58" s="25">
        <v>45169</v>
      </c>
      <c r="K58" s="26">
        <v>0</v>
      </c>
      <c r="L58" s="26">
        <v>100</v>
      </c>
      <c r="M58" s="26">
        <v>80</v>
      </c>
      <c r="N58" s="21">
        <f t="shared" si="0"/>
        <v>50</v>
      </c>
      <c r="O58" s="26">
        <f t="shared" si="1"/>
        <v>20</v>
      </c>
      <c r="P58" s="30">
        <v>20</v>
      </c>
      <c r="Q58" s="30"/>
    </row>
    <row r="59" s="2" customFormat="true" ht="28" customHeight="true" spans="1:17">
      <c r="A59" s="13">
        <v>55</v>
      </c>
      <c r="B59" s="14" t="s">
        <v>54</v>
      </c>
      <c r="C59" s="14" t="s">
        <v>94</v>
      </c>
      <c r="D59" s="14" t="s">
        <v>94</v>
      </c>
      <c r="E59" s="14" t="s">
        <v>73</v>
      </c>
      <c r="F59" s="14" t="s">
        <v>23</v>
      </c>
      <c r="G59" s="21">
        <v>100</v>
      </c>
      <c r="H59" s="22">
        <v>0.0396</v>
      </c>
      <c r="I59" s="25">
        <v>44748</v>
      </c>
      <c r="J59" s="25">
        <v>45175</v>
      </c>
      <c r="K59" s="26">
        <v>27.296079</v>
      </c>
      <c r="L59" s="26">
        <v>72.703921</v>
      </c>
      <c r="M59" s="26">
        <v>58.163136</v>
      </c>
      <c r="N59" s="21">
        <f t="shared" si="0"/>
        <v>36.35196</v>
      </c>
      <c r="O59" s="26">
        <f t="shared" si="1"/>
        <v>14.5407</v>
      </c>
      <c r="P59" s="30">
        <v>14.5407</v>
      </c>
      <c r="Q59" s="30"/>
    </row>
    <row r="60" s="2" customFormat="true" ht="28" customHeight="true" spans="1:17">
      <c r="A60" s="13">
        <v>56</v>
      </c>
      <c r="B60" s="14" t="s">
        <v>54</v>
      </c>
      <c r="C60" s="14" t="s">
        <v>95</v>
      </c>
      <c r="D60" s="14" t="s">
        <v>95</v>
      </c>
      <c r="E60" s="14" t="s">
        <v>66</v>
      </c>
      <c r="F60" s="14" t="s">
        <v>23</v>
      </c>
      <c r="G60" s="21">
        <v>51.6</v>
      </c>
      <c r="H60" s="22">
        <v>0.038</v>
      </c>
      <c r="I60" s="25">
        <v>44938</v>
      </c>
      <c r="J60" s="25">
        <v>45197</v>
      </c>
      <c r="K60" s="26">
        <v>0</v>
      </c>
      <c r="L60" s="26">
        <v>51.6</v>
      </c>
      <c r="M60" s="26">
        <v>41.28</v>
      </c>
      <c r="N60" s="21">
        <f t="shared" si="0"/>
        <v>25.8</v>
      </c>
      <c r="O60" s="26">
        <f t="shared" si="1"/>
        <v>10.32</v>
      </c>
      <c r="P60" s="30">
        <v>10.32</v>
      </c>
      <c r="Q60" s="30"/>
    </row>
    <row r="61" s="2" customFormat="true" ht="28" customHeight="true" spans="1:17">
      <c r="A61" s="13">
        <v>57</v>
      </c>
      <c r="B61" s="14" t="s">
        <v>54</v>
      </c>
      <c r="C61" s="14" t="s">
        <v>96</v>
      </c>
      <c r="D61" s="14" t="s">
        <v>96</v>
      </c>
      <c r="E61" s="14" t="s">
        <v>48</v>
      </c>
      <c r="F61" s="14" t="s">
        <v>23</v>
      </c>
      <c r="G61" s="21">
        <v>100</v>
      </c>
      <c r="H61" s="22">
        <v>0.0396</v>
      </c>
      <c r="I61" s="25">
        <v>44756</v>
      </c>
      <c r="J61" s="25">
        <v>45207</v>
      </c>
      <c r="K61" s="26">
        <v>0.354224</v>
      </c>
      <c r="L61" s="26">
        <v>99.645776</v>
      </c>
      <c r="M61" s="26">
        <v>79.716621</v>
      </c>
      <c r="N61" s="21">
        <f t="shared" si="0"/>
        <v>49.822888</v>
      </c>
      <c r="O61" s="26">
        <f t="shared" si="1"/>
        <v>19.9291</v>
      </c>
      <c r="P61" s="30">
        <v>19.9291</v>
      </c>
      <c r="Q61" s="30"/>
    </row>
    <row r="62" s="2" customFormat="true" ht="28" customHeight="true" spans="1:17">
      <c r="A62" s="13">
        <v>58</v>
      </c>
      <c r="B62" s="14" t="s">
        <v>54</v>
      </c>
      <c r="C62" s="14" t="s">
        <v>97</v>
      </c>
      <c r="D62" s="14" t="s">
        <v>97</v>
      </c>
      <c r="E62" s="14" t="s">
        <v>66</v>
      </c>
      <c r="F62" s="14" t="s">
        <v>23</v>
      </c>
      <c r="G62" s="21">
        <v>100</v>
      </c>
      <c r="H62" s="22">
        <v>0.038</v>
      </c>
      <c r="I62" s="25">
        <v>44832</v>
      </c>
      <c r="J62" s="25">
        <v>45212</v>
      </c>
      <c r="K62" s="26">
        <v>0</v>
      </c>
      <c r="L62" s="26">
        <v>100</v>
      </c>
      <c r="M62" s="26">
        <v>80</v>
      </c>
      <c r="N62" s="21">
        <f t="shared" si="0"/>
        <v>50</v>
      </c>
      <c r="O62" s="26">
        <f t="shared" si="1"/>
        <v>20</v>
      </c>
      <c r="P62" s="30">
        <v>20</v>
      </c>
      <c r="Q62" s="30"/>
    </row>
    <row r="63" s="2" customFormat="true" ht="28" customHeight="true" spans="1:17">
      <c r="A63" s="13">
        <v>59</v>
      </c>
      <c r="B63" s="14" t="s">
        <v>54</v>
      </c>
      <c r="C63" s="14" t="s">
        <v>98</v>
      </c>
      <c r="D63" s="14" t="s">
        <v>98</v>
      </c>
      <c r="E63" s="14" t="s">
        <v>36</v>
      </c>
      <c r="F63" s="14" t="s">
        <v>23</v>
      </c>
      <c r="G63" s="21">
        <v>92</v>
      </c>
      <c r="H63" s="22">
        <v>0.038</v>
      </c>
      <c r="I63" s="25">
        <v>44896</v>
      </c>
      <c r="J63" s="25">
        <v>45212</v>
      </c>
      <c r="K63" s="26">
        <v>0</v>
      </c>
      <c r="L63" s="26">
        <v>92</v>
      </c>
      <c r="M63" s="26">
        <v>73.600001</v>
      </c>
      <c r="N63" s="21">
        <f t="shared" si="0"/>
        <v>46.000001</v>
      </c>
      <c r="O63" s="26">
        <f t="shared" si="1"/>
        <v>18.4</v>
      </c>
      <c r="P63" s="30">
        <v>18.4</v>
      </c>
      <c r="Q63" s="30"/>
    </row>
    <row r="64" s="2" customFormat="true" ht="28" customHeight="true" spans="1:17">
      <c r="A64" s="13">
        <v>60</v>
      </c>
      <c r="B64" s="14" t="s">
        <v>54</v>
      </c>
      <c r="C64" s="14" t="s">
        <v>99</v>
      </c>
      <c r="D64" s="14" t="s">
        <v>99</v>
      </c>
      <c r="E64" s="14" t="s">
        <v>22</v>
      </c>
      <c r="F64" s="14" t="s">
        <v>23</v>
      </c>
      <c r="G64" s="21">
        <v>86.5</v>
      </c>
      <c r="H64" s="22">
        <v>0.038</v>
      </c>
      <c r="I64" s="25">
        <v>45012</v>
      </c>
      <c r="J64" s="25">
        <v>45212</v>
      </c>
      <c r="K64" s="26">
        <v>0</v>
      </c>
      <c r="L64" s="26">
        <v>86.5</v>
      </c>
      <c r="M64" s="26">
        <v>69.2</v>
      </c>
      <c r="N64" s="21">
        <f t="shared" si="0"/>
        <v>43.25</v>
      </c>
      <c r="O64" s="26">
        <f t="shared" si="1"/>
        <v>17.3</v>
      </c>
      <c r="P64" s="30">
        <v>17.3</v>
      </c>
      <c r="Q64" s="30"/>
    </row>
    <row r="65" s="2" customFormat="true" ht="28" customHeight="true" spans="1:17">
      <c r="A65" s="13">
        <v>61</v>
      </c>
      <c r="B65" s="14" t="s">
        <v>54</v>
      </c>
      <c r="C65" s="14" t="s">
        <v>100</v>
      </c>
      <c r="D65" s="14" t="s">
        <v>100</v>
      </c>
      <c r="E65" s="14" t="s">
        <v>48</v>
      </c>
      <c r="F65" s="14" t="s">
        <v>23</v>
      </c>
      <c r="G65" s="21">
        <v>50</v>
      </c>
      <c r="H65" s="22">
        <v>0.0396</v>
      </c>
      <c r="I65" s="25">
        <v>44788</v>
      </c>
      <c r="J65" s="25">
        <v>45232</v>
      </c>
      <c r="K65" s="26">
        <v>0</v>
      </c>
      <c r="L65" s="26">
        <v>50</v>
      </c>
      <c r="M65" s="26">
        <v>40.000001</v>
      </c>
      <c r="N65" s="21">
        <f t="shared" si="0"/>
        <v>25.000001</v>
      </c>
      <c r="O65" s="26">
        <f t="shared" si="1"/>
        <v>10</v>
      </c>
      <c r="P65" s="30">
        <v>10</v>
      </c>
      <c r="Q65" s="30"/>
    </row>
    <row r="66" s="2" customFormat="true" ht="28" customHeight="true" spans="1:17">
      <c r="A66" s="13">
        <v>62</v>
      </c>
      <c r="B66" s="14" t="s">
        <v>54</v>
      </c>
      <c r="C66" s="14" t="s">
        <v>101</v>
      </c>
      <c r="D66" s="14" t="s">
        <v>101</v>
      </c>
      <c r="E66" s="14" t="s">
        <v>58</v>
      </c>
      <c r="F66" s="14" t="s">
        <v>23</v>
      </c>
      <c r="G66" s="21">
        <v>10</v>
      </c>
      <c r="H66" s="22">
        <v>0.0396</v>
      </c>
      <c r="I66" s="25">
        <v>44810</v>
      </c>
      <c r="J66" s="25">
        <v>45251</v>
      </c>
      <c r="K66" s="26">
        <v>0</v>
      </c>
      <c r="L66" s="26">
        <v>10</v>
      </c>
      <c r="M66" s="26">
        <v>8</v>
      </c>
      <c r="N66" s="21">
        <f t="shared" si="0"/>
        <v>5</v>
      </c>
      <c r="O66" s="26">
        <f t="shared" si="1"/>
        <v>2</v>
      </c>
      <c r="P66" s="30">
        <v>2</v>
      </c>
      <c r="Q66" s="30"/>
    </row>
    <row r="67" s="2" customFormat="true" ht="28" customHeight="true" spans="1:17">
      <c r="A67" s="13">
        <v>63</v>
      </c>
      <c r="B67" s="14" t="s">
        <v>54</v>
      </c>
      <c r="C67" s="14" t="s">
        <v>102</v>
      </c>
      <c r="D67" s="14" t="s">
        <v>102</v>
      </c>
      <c r="E67" s="14" t="s">
        <v>32</v>
      </c>
      <c r="F67" s="14" t="s">
        <v>23</v>
      </c>
      <c r="G67" s="21">
        <v>100</v>
      </c>
      <c r="H67" s="22">
        <v>0.038</v>
      </c>
      <c r="I67" s="25">
        <v>44943</v>
      </c>
      <c r="J67" s="25">
        <v>45253</v>
      </c>
      <c r="K67" s="26">
        <v>0</v>
      </c>
      <c r="L67" s="26">
        <v>100</v>
      </c>
      <c r="M67" s="26">
        <v>80</v>
      </c>
      <c r="N67" s="21">
        <f t="shared" si="0"/>
        <v>50</v>
      </c>
      <c r="O67" s="26">
        <f t="shared" si="1"/>
        <v>20</v>
      </c>
      <c r="P67" s="30">
        <v>20</v>
      </c>
      <c r="Q67" s="30"/>
    </row>
    <row r="68" s="2" customFormat="true" ht="28" customHeight="true" spans="1:17">
      <c r="A68" s="13">
        <v>64</v>
      </c>
      <c r="B68" s="14" t="s">
        <v>54</v>
      </c>
      <c r="C68" s="14" t="s">
        <v>103</v>
      </c>
      <c r="D68" s="14" t="s">
        <v>103</v>
      </c>
      <c r="E68" s="14" t="s">
        <v>25</v>
      </c>
      <c r="F68" s="14" t="s">
        <v>23</v>
      </c>
      <c r="G68" s="21">
        <v>100</v>
      </c>
      <c r="H68" s="22">
        <v>0.038</v>
      </c>
      <c r="I68" s="25">
        <v>44908</v>
      </c>
      <c r="J68" s="25">
        <v>45253</v>
      </c>
      <c r="K68" s="26">
        <v>0</v>
      </c>
      <c r="L68" s="26">
        <v>100</v>
      </c>
      <c r="M68" s="26">
        <v>80</v>
      </c>
      <c r="N68" s="21">
        <f t="shared" si="0"/>
        <v>50</v>
      </c>
      <c r="O68" s="26">
        <f t="shared" si="1"/>
        <v>20</v>
      </c>
      <c r="P68" s="30">
        <v>20</v>
      </c>
      <c r="Q68" s="30"/>
    </row>
    <row r="69" s="2" customFormat="true" ht="28" customHeight="true" spans="1:17">
      <c r="A69" s="13">
        <v>65</v>
      </c>
      <c r="B69" s="14" t="s">
        <v>54</v>
      </c>
      <c r="C69" s="14" t="s">
        <v>104</v>
      </c>
      <c r="D69" s="14" t="s">
        <v>104</v>
      </c>
      <c r="E69" s="14" t="s">
        <v>73</v>
      </c>
      <c r="F69" s="14" t="s">
        <v>23</v>
      </c>
      <c r="G69" s="21">
        <v>50</v>
      </c>
      <c r="H69" s="22">
        <v>0.038</v>
      </c>
      <c r="I69" s="25">
        <v>44830</v>
      </c>
      <c r="J69" s="25">
        <v>45280</v>
      </c>
      <c r="K69" s="26">
        <v>2.900299</v>
      </c>
      <c r="L69" s="26">
        <v>47.099701</v>
      </c>
      <c r="M69" s="26">
        <v>37.67976</v>
      </c>
      <c r="N69" s="21">
        <f t="shared" ref="N69:N100" si="2">M69-ROUND(M69/0.8*0.3,6)</f>
        <v>23.54985</v>
      </c>
      <c r="O69" s="26">
        <f t="shared" ref="O69:O132" si="3">ROUNDDOWN(L69*20%,4)</f>
        <v>9.4199</v>
      </c>
      <c r="P69" s="30">
        <v>9.4199</v>
      </c>
      <c r="Q69" s="30"/>
    </row>
    <row r="70" s="2" customFormat="true" ht="28" customHeight="true" spans="1:17">
      <c r="A70" s="13">
        <v>66</v>
      </c>
      <c r="B70" s="14" t="s">
        <v>54</v>
      </c>
      <c r="C70" s="14" t="s">
        <v>105</v>
      </c>
      <c r="D70" s="14" t="s">
        <v>105</v>
      </c>
      <c r="E70" s="14" t="s">
        <v>42</v>
      </c>
      <c r="F70" s="14" t="s">
        <v>23</v>
      </c>
      <c r="G70" s="21">
        <v>100</v>
      </c>
      <c r="H70" s="22">
        <v>0.038</v>
      </c>
      <c r="I70" s="25">
        <v>44833</v>
      </c>
      <c r="J70" s="25">
        <v>45284</v>
      </c>
      <c r="K70" s="26">
        <v>0.589742</v>
      </c>
      <c r="L70" s="26">
        <v>99.410258</v>
      </c>
      <c r="M70" s="26">
        <v>79.528206</v>
      </c>
      <c r="N70" s="21">
        <f t="shared" si="2"/>
        <v>49.705129</v>
      </c>
      <c r="O70" s="26">
        <f t="shared" si="3"/>
        <v>19.882</v>
      </c>
      <c r="P70" s="30">
        <v>19.882</v>
      </c>
      <c r="Q70" s="30"/>
    </row>
    <row r="71" s="2" customFormat="true" ht="28" customHeight="true" spans="1:17">
      <c r="A71" s="13">
        <v>67</v>
      </c>
      <c r="B71" s="14" t="s">
        <v>54</v>
      </c>
      <c r="C71" s="14" t="s">
        <v>106</v>
      </c>
      <c r="D71" s="14" t="s">
        <v>106</v>
      </c>
      <c r="E71" s="14" t="s">
        <v>28</v>
      </c>
      <c r="F71" s="14" t="s">
        <v>23</v>
      </c>
      <c r="G71" s="21">
        <v>45.4</v>
      </c>
      <c r="H71" s="22">
        <v>0.038</v>
      </c>
      <c r="I71" s="25">
        <v>44832</v>
      </c>
      <c r="J71" s="25">
        <v>45286</v>
      </c>
      <c r="K71" s="26">
        <v>5.556274</v>
      </c>
      <c r="L71" s="26">
        <v>39.843726</v>
      </c>
      <c r="M71" s="26">
        <v>31.874981</v>
      </c>
      <c r="N71" s="21">
        <f t="shared" si="2"/>
        <v>19.921863</v>
      </c>
      <c r="O71" s="26">
        <f t="shared" si="3"/>
        <v>7.9687</v>
      </c>
      <c r="P71" s="30">
        <v>7.9687</v>
      </c>
      <c r="Q71" s="30"/>
    </row>
    <row r="72" s="2" customFormat="true" ht="28" customHeight="true" spans="1:17">
      <c r="A72" s="13">
        <v>68</v>
      </c>
      <c r="B72" s="14" t="s">
        <v>54</v>
      </c>
      <c r="C72" s="14" t="s">
        <v>107</v>
      </c>
      <c r="D72" s="14" t="s">
        <v>107</v>
      </c>
      <c r="E72" s="14" t="s">
        <v>58</v>
      </c>
      <c r="F72" s="14" t="s">
        <v>23</v>
      </c>
      <c r="G72" s="21">
        <v>150</v>
      </c>
      <c r="H72" s="22">
        <v>0.038</v>
      </c>
      <c r="I72" s="25">
        <v>44575</v>
      </c>
      <c r="J72" s="25">
        <v>44971</v>
      </c>
      <c r="K72" s="26">
        <v>50.19577</v>
      </c>
      <c r="L72" s="26">
        <v>99.80423</v>
      </c>
      <c r="M72" s="26">
        <v>79.843384</v>
      </c>
      <c r="N72" s="21">
        <f t="shared" si="2"/>
        <v>49.902115</v>
      </c>
      <c r="O72" s="26">
        <f t="shared" si="3"/>
        <v>19.9608</v>
      </c>
      <c r="P72" s="30">
        <v>19.9608</v>
      </c>
      <c r="Q72" s="30"/>
    </row>
    <row r="73" s="2" customFormat="true" ht="28" customHeight="true" spans="1:17">
      <c r="A73" s="13">
        <v>69</v>
      </c>
      <c r="B73" s="14" t="s">
        <v>54</v>
      </c>
      <c r="C73" s="14" t="s">
        <v>108</v>
      </c>
      <c r="D73" s="14" t="s">
        <v>108</v>
      </c>
      <c r="E73" s="14" t="s">
        <v>66</v>
      </c>
      <c r="F73" s="14" t="s">
        <v>23</v>
      </c>
      <c r="G73" s="21">
        <v>400</v>
      </c>
      <c r="H73" s="22">
        <v>0.037</v>
      </c>
      <c r="I73" s="25">
        <v>44586</v>
      </c>
      <c r="J73" s="25">
        <v>44971</v>
      </c>
      <c r="K73" s="26">
        <v>0</v>
      </c>
      <c r="L73" s="26">
        <v>400</v>
      </c>
      <c r="M73" s="26">
        <v>320</v>
      </c>
      <c r="N73" s="21">
        <f t="shared" si="2"/>
        <v>200</v>
      </c>
      <c r="O73" s="26">
        <f t="shared" si="3"/>
        <v>80</v>
      </c>
      <c r="P73" s="30">
        <v>80</v>
      </c>
      <c r="Q73" s="30"/>
    </row>
    <row r="74" s="2" customFormat="true" ht="28" customHeight="true" spans="1:17">
      <c r="A74" s="13">
        <v>70</v>
      </c>
      <c r="B74" s="14" t="s">
        <v>54</v>
      </c>
      <c r="C74" s="14" t="s">
        <v>109</v>
      </c>
      <c r="D74" s="14" t="s">
        <v>109</v>
      </c>
      <c r="E74" s="14" t="s">
        <v>48</v>
      </c>
      <c r="F74" s="14" t="s">
        <v>23</v>
      </c>
      <c r="G74" s="21">
        <v>500</v>
      </c>
      <c r="H74" s="22">
        <v>0.037</v>
      </c>
      <c r="I74" s="25">
        <v>44698</v>
      </c>
      <c r="J74" s="25">
        <v>44971</v>
      </c>
      <c r="K74" s="26">
        <v>0</v>
      </c>
      <c r="L74" s="26">
        <v>500</v>
      </c>
      <c r="M74" s="26">
        <v>400</v>
      </c>
      <c r="N74" s="21">
        <f t="shared" si="2"/>
        <v>250</v>
      </c>
      <c r="O74" s="26">
        <f t="shared" si="3"/>
        <v>100</v>
      </c>
      <c r="P74" s="30">
        <v>100</v>
      </c>
      <c r="Q74" s="30"/>
    </row>
    <row r="75" s="2" customFormat="true" ht="28" customHeight="true" spans="1:17">
      <c r="A75" s="13">
        <v>71</v>
      </c>
      <c r="B75" s="14" t="s">
        <v>54</v>
      </c>
      <c r="C75" s="14" t="s">
        <v>110</v>
      </c>
      <c r="D75" s="14" t="s">
        <v>110</v>
      </c>
      <c r="E75" s="14" t="s">
        <v>61</v>
      </c>
      <c r="F75" s="14" t="s">
        <v>23</v>
      </c>
      <c r="G75" s="21">
        <v>120</v>
      </c>
      <c r="H75" s="22">
        <v>0.0415</v>
      </c>
      <c r="I75" s="25">
        <v>44537</v>
      </c>
      <c r="J75" s="25">
        <v>44992</v>
      </c>
      <c r="K75" s="26">
        <v>15.426293</v>
      </c>
      <c r="L75" s="26">
        <v>104.573707</v>
      </c>
      <c r="M75" s="26">
        <v>83.658966</v>
      </c>
      <c r="N75" s="21">
        <f t="shared" si="2"/>
        <v>52.286854</v>
      </c>
      <c r="O75" s="26">
        <f t="shared" si="3"/>
        <v>20.9147</v>
      </c>
      <c r="P75" s="30">
        <v>20.9147</v>
      </c>
      <c r="Q75" s="30"/>
    </row>
    <row r="76" s="2" customFormat="true" ht="28" customHeight="true" spans="1:17">
      <c r="A76" s="13">
        <v>72</v>
      </c>
      <c r="B76" s="14" t="s">
        <v>54</v>
      </c>
      <c r="C76" s="14" t="s">
        <v>111</v>
      </c>
      <c r="D76" s="14" t="s">
        <v>111</v>
      </c>
      <c r="E76" s="14" t="s">
        <v>48</v>
      </c>
      <c r="F76" s="14" t="s">
        <v>23</v>
      </c>
      <c r="G76" s="21">
        <v>500</v>
      </c>
      <c r="H76" s="22">
        <v>0.037</v>
      </c>
      <c r="I76" s="25">
        <v>44750</v>
      </c>
      <c r="J76" s="25">
        <v>44999</v>
      </c>
      <c r="K76" s="26">
        <v>0</v>
      </c>
      <c r="L76" s="26">
        <v>500</v>
      </c>
      <c r="M76" s="26">
        <v>400</v>
      </c>
      <c r="N76" s="21">
        <f t="shared" si="2"/>
        <v>250</v>
      </c>
      <c r="O76" s="26">
        <f t="shared" si="3"/>
        <v>100</v>
      </c>
      <c r="P76" s="30">
        <v>100</v>
      </c>
      <c r="Q76" s="30"/>
    </row>
    <row r="77" s="2" customFormat="true" ht="28" customHeight="true" spans="1:17">
      <c r="A77" s="13">
        <v>73</v>
      </c>
      <c r="B77" s="14" t="s">
        <v>54</v>
      </c>
      <c r="C77" s="14" t="s">
        <v>112</v>
      </c>
      <c r="D77" s="14" t="s">
        <v>112</v>
      </c>
      <c r="E77" s="14" t="s">
        <v>32</v>
      </c>
      <c r="F77" s="14" t="s">
        <v>23</v>
      </c>
      <c r="G77" s="21">
        <v>49</v>
      </c>
      <c r="H77" s="22">
        <v>0.037</v>
      </c>
      <c r="I77" s="25">
        <v>44609</v>
      </c>
      <c r="J77" s="25">
        <v>45034</v>
      </c>
      <c r="K77" s="26">
        <v>0.175028</v>
      </c>
      <c r="L77" s="26">
        <v>48.824972</v>
      </c>
      <c r="M77" s="26">
        <v>39.059978</v>
      </c>
      <c r="N77" s="21">
        <f t="shared" si="2"/>
        <v>24.412486</v>
      </c>
      <c r="O77" s="26">
        <f t="shared" si="3"/>
        <v>9.7649</v>
      </c>
      <c r="P77" s="30">
        <v>9.7649</v>
      </c>
      <c r="Q77" s="30"/>
    </row>
    <row r="78" s="2" customFormat="true" ht="28" customHeight="true" spans="1:17">
      <c r="A78" s="13">
        <v>74</v>
      </c>
      <c r="B78" s="14" t="s">
        <v>54</v>
      </c>
      <c r="C78" s="14" t="s">
        <v>113</v>
      </c>
      <c r="D78" s="14" t="s">
        <v>113</v>
      </c>
      <c r="E78" s="14" t="s">
        <v>73</v>
      </c>
      <c r="F78" s="14" t="s">
        <v>23</v>
      </c>
      <c r="G78" s="21">
        <v>500</v>
      </c>
      <c r="H78" s="22">
        <v>0.037</v>
      </c>
      <c r="I78" s="25">
        <v>44644</v>
      </c>
      <c r="J78" s="25">
        <v>45042</v>
      </c>
      <c r="K78" s="26">
        <v>0</v>
      </c>
      <c r="L78" s="26">
        <v>500</v>
      </c>
      <c r="M78" s="26">
        <v>400</v>
      </c>
      <c r="N78" s="21">
        <f t="shared" si="2"/>
        <v>250</v>
      </c>
      <c r="O78" s="26">
        <f t="shared" si="3"/>
        <v>100</v>
      </c>
      <c r="P78" s="30">
        <v>100</v>
      </c>
      <c r="Q78" s="30"/>
    </row>
    <row r="79" s="2" customFormat="true" ht="28" customHeight="true" spans="1:17">
      <c r="A79" s="13">
        <v>75</v>
      </c>
      <c r="B79" s="14" t="s">
        <v>54</v>
      </c>
      <c r="C79" s="14" t="s">
        <v>114</v>
      </c>
      <c r="D79" s="14" t="s">
        <v>114</v>
      </c>
      <c r="E79" s="14" t="s">
        <v>66</v>
      </c>
      <c r="F79" s="14" t="s">
        <v>23</v>
      </c>
      <c r="G79" s="21">
        <v>500</v>
      </c>
      <c r="H79" s="22">
        <v>0.037</v>
      </c>
      <c r="I79" s="25">
        <v>44608</v>
      </c>
      <c r="J79" s="25">
        <v>45057</v>
      </c>
      <c r="K79" s="26">
        <v>1.264688</v>
      </c>
      <c r="L79" s="26">
        <v>498.735312</v>
      </c>
      <c r="M79" s="26">
        <v>398.98825</v>
      </c>
      <c r="N79" s="21">
        <f t="shared" si="2"/>
        <v>249.367656</v>
      </c>
      <c r="O79" s="26">
        <f t="shared" si="3"/>
        <v>99.747</v>
      </c>
      <c r="P79" s="30">
        <v>99.747</v>
      </c>
      <c r="Q79" s="30"/>
    </row>
    <row r="80" s="2" customFormat="true" ht="28" customHeight="true" spans="1:17">
      <c r="A80" s="13">
        <v>76</v>
      </c>
      <c r="B80" s="14" t="s">
        <v>54</v>
      </c>
      <c r="C80" s="14" t="s">
        <v>115</v>
      </c>
      <c r="D80" s="14" t="s">
        <v>115</v>
      </c>
      <c r="E80" s="14" t="s">
        <v>61</v>
      </c>
      <c r="F80" s="14" t="s">
        <v>23</v>
      </c>
      <c r="G80" s="21">
        <v>350</v>
      </c>
      <c r="H80" s="22">
        <v>0.037</v>
      </c>
      <c r="I80" s="25">
        <v>44627</v>
      </c>
      <c r="J80" s="25">
        <v>45076</v>
      </c>
      <c r="K80" s="26">
        <v>1.047705</v>
      </c>
      <c r="L80" s="26">
        <v>348.952295</v>
      </c>
      <c r="M80" s="26">
        <v>279.161836</v>
      </c>
      <c r="N80" s="21">
        <f t="shared" si="2"/>
        <v>174.476147</v>
      </c>
      <c r="O80" s="26">
        <f t="shared" si="3"/>
        <v>69.7904</v>
      </c>
      <c r="P80" s="30">
        <v>69.7904</v>
      </c>
      <c r="Q80" s="30"/>
    </row>
    <row r="81" s="2" customFormat="true" ht="28" customHeight="true" spans="1:17">
      <c r="A81" s="13">
        <v>77</v>
      </c>
      <c r="B81" s="14" t="s">
        <v>54</v>
      </c>
      <c r="C81" s="14" t="s">
        <v>116</v>
      </c>
      <c r="D81" s="14" t="s">
        <v>116</v>
      </c>
      <c r="E81" s="14" t="s">
        <v>61</v>
      </c>
      <c r="F81" s="14" t="s">
        <v>23</v>
      </c>
      <c r="G81" s="21">
        <v>460</v>
      </c>
      <c r="H81" s="22">
        <v>0.037</v>
      </c>
      <c r="I81" s="25">
        <v>44659</v>
      </c>
      <c r="J81" s="25">
        <v>45076</v>
      </c>
      <c r="K81" s="26">
        <v>1.504932</v>
      </c>
      <c r="L81" s="26">
        <v>458.495068</v>
      </c>
      <c r="M81" s="26">
        <v>366.796054</v>
      </c>
      <c r="N81" s="21">
        <f t="shared" si="2"/>
        <v>229.247534</v>
      </c>
      <c r="O81" s="26">
        <f t="shared" si="3"/>
        <v>91.699</v>
      </c>
      <c r="P81" s="30">
        <v>91.699</v>
      </c>
      <c r="Q81" s="30"/>
    </row>
    <row r="82" s="2" customFormat="true" ht="28" customHeight="true" spans="1:17">
      <c r="A82" s="13">
        <v>78</v>
      </c>
      <c r="B82" s="14" t="s">
        <v>54</v>
      </c>
      <c r="C82" s="14" t="s">
        <v>117</v>
      </c>
      <c r="D82" s="14" t="s">
        <v>117</v>
      </c>
      <c r="E82" s="14" t="s">
        <v>61</v>
      </c>
      <c r="F82" s="14" t="s">
        <v>23</v>
      </c>
      <c r="G82" s="21">
        <v>28</v>
      </c>
      <c r="H82" s="22">
        <v>0.04</v>
      </c>
      <c r="I82" s="25">
        <v>44638</v>
      </c>
      <c r="J82" s="25">
        <v>45092</v>
      </c>
      <c r="K82" s="26">
        <v>5.361467</v>
      </c>
      <c r="L82" s="26">
        <v>22.638533</v>
      </c>
      <c r="M82" s="26">
        <v>18.110826</v>
      </c>
      <c r="N82" s="21">
        <f t="shared" si="2"/>
        <v>11.319266</v>
      </c>
      <c r="O82" s="26">
        <f t="shared" si="3"/>
        <v>4.5277</v>
      </c>
      <c r="P82" s="30">
        <v>4.5277</v>
      </c>
      <c r="Q82" s="30"/>
    </row>
    <row r="83" s="2" customFormat="true" ht="28" customHeight="true" spans="1:17">
      <c r="A83" s="13">
        <v>79</v>
      </c>
      <c r="B83" s="14" t="s">
        <v>54</v>
      </c>
      <c r="C83" s="14" t="s">
        <v>118</v>
      </c>
      <c r="D83" s="14" t="s">
        <v>118</v>
      </c>
      <c r="E83" s="14" t="s">
        <v>66</v>
      </c>
      <c r="F83" s="14" t="s">
        <v>23</v>
      </c>
      <c r="G83" s="21">
        <v>330</v>
      </c>
      <c r="H83" s="22">
        <v>0.04</v>
      </c>
      <c r="I83" s="25">
        <v>44679</v>
      </c>
      <c r="J83" s="25">
        <v>45105</v>
      </c>
      <c r="K83" s="26">
        <v>31.725935</v>
      </c>
      <c r="L83" s="26">
        <v>298.274065</v>
      </c>
      <c r="M83" s="26">
        <v>238.619252</v>
      </c>
      <c r="N83" s="21">
        <f t="shared" si="2"/>
        <v>149.137032</v>
      </c>
      <c r="O83" s="26">
        <f t="shared" si="3"/>
        <v>59.6548</v>
      </c>
      <c r="P83" s="30">
        <v>59.6548</v>
      </c>
      <c r="Q83" s="30"/>
    </row>
    <row r="84" s="2" customFormat="true" ht="28" customHeight="true" spans="1:17">
      <c r="A84" s="13">
        <v>80</v>
      </c>
      <c r="B84" s="14" t="s">
        <v>54</v>
      </c>
      <c r="C84" s="14" t="s">
        <v>119</v>
      </c>
      <c r="D84" s="14" t="s">
        <v>119</v>
      </c>
      <c r="E84" s="14" t="s">
        <v>34</v>
      </c>
      <c r="F84" s="14" t="s">
        <v>23</v>
      </c>
      <c r="G84" s="21">
        <v>200</v>
      </c>
      <c r="H84" s="22">
        <v>0.037</v>
      </c>
      <c r="I84" s="25">
        <v>44701</v>
      </c>
      <c r="J84" s="25">
        <v>45119</v>
      </c>
      <c r="K84" s="26">
        <v>2.036054</v>
      </c>
      <c r="L84" s="26">
        <v>197.963946</v>
      </c>
      <c r="M84" s="26">
        <v>158.371157</v>
      </c>
      <c r="N84" s="21">
        <f t="shared" si="2"/>
        <v>98.981973</v>
      </c>
      <c r="O84" s="26">
        <f t="shared" si="3"/>
        <v>39.5927</v>
      </c>
      <c r="P84" s="30">
        <v>39.5927</v>
      </c>
      <c r="Q84" s="30"/>
    </row>
    <row r="85" s="2" customFormat="true" ht="28" customHeight="true" spans="1:17">
      <c r="A85" s="13">
        <v>81</v>
      </c>
      <c r="B85" s="14" t="s">
        <v>54</v>
      </c>
      <c r="C85" s="14" t="s">
        <v>120</v>
      </c>
      <c r="D85" s="14" t="s">
        <v>120</v>
      </c>
      <c r="E85" s="14" t="s">
        <v>58</v>
      </c>
      <c r="F85" s="14" t="s">
        <v>23</v>
      </c>
      <c r="G85" s="21">
        <v>113.990618</v>
      </c>
      <c r="H85" s="22">
        <v>0.0385</v>
      </c>
      <c r="I85" s="25">
        <v>44488</v>
      </c>
      <c r="J85" s="25">
        <v>45120</v>
      </c>
      <c r="K85" s="26">
        <v>0.849861</v>
      </c>
      <c r="L85" s="26">
        <v>113.140757</v>
      </c>
      <c r="M85" s="26">
        <v>90.512606</v>
      </c>
      <c r="N85" s="21">
        <f t="shared" si="2"/>
        <v>56.570379</v>
      </c>
      <c r="O85" s="26">
        <f t="shared" si="3"/>
        <v>22.6281</v>
      </c>
      <c r="P85" s="30">
        <v>22.6281</v>
      </c>
      <c r="Q85" s="30"/>
    </row>
    <row r="86" s="2" customFormat="true" ht="28" customHeight="true" spans="1:17">
      <c r="A86" s="13">
        <v>82</v>
      </c>
      <c r="B86" s="14" t="s">
        <v>54</v>
      </c>
      <c r="C86" s="14" t="s">
        <v>121</v>
      </c>
      <c r="D86" s="14" t="s">
        <v>121</v>
      </c>
      <c r="E86" s="14" t="s">
        <v>61</v>
      </c>
      <c r="F86" s="14" t="s">
        <v>23</v>
      </c>
      <c r="G86" s="21">
        <v>423</v>
      </c>
      <c r="H86" s="22">
        <v>0.037</v>
      </c>
      <c r="I86" s="25">
        <v>44726</v>
      </c>
      <c r="J86" s="25">
        <v>45135</v>
      </c>
      <c r="K86" s="26">
        <v>1.763738</v>
      </c>
      <c r="L86" s="26">
        <v>421.236262</v>
      </c>
      <c r="M86" s="26">
        <v>336.98901</v>
      </c>
      <c r="N86" s="21">
        <f t="shared" si="2"/>
        <v>210.618131</v>
      </c>
      <c r="O86" s="26">
        <f t="shared" si="3"/>
        <v>84.2472</v>
      </c>
      <c r="P86" s="30">
        <v>84.2472</v>
      </c>
      <c r="Q86" s="30"/>
    </row>
    <row r="87" s="2" customFormat="true" ht="28" customHeight="true" spans="1:17">
      <c r="A87" s="13">
        <v>83</v>
      </c>
      <c r="B87" s="14" t="s">
        <v>54</v>
      </c>
      <c r="C87" s="14" t="s">
        <v>122</v>
      </c>
      <c r="D87" s="14" t="s">
        <v>122</v>
      </c>
      <c r="E87" s="14" t="s">
        <v>58</v>
      </c>
      <c r="F87" s="14" t="s">
        <v>23</v>
      </c>
      <c r="G87" s="21">
        <v>200</v>
      </c>
      <c r="H87" s="22">
        <v>0.037</v>
      </c>
      <c r="I87" s="25">
        <v>44761</v>
      </c>
      <c r="J87" s="25">
        <v>45163</v>
      </c>
      <c r="K87" s="26">
        <v>0.004718</v>
      </c>
      <c r="L87" s="26">
        <v>199.995282</v>
      </c>
      <c r="M87" s="26">
        <v>159.996226</v>
      </c>
      <c r="N87" s="21">
        <f t="shared" si="2"/>
        <v>99.997641</v>
      </c>
      <c r="O87" s="26">
        <f t="shared" si="3"/>
        <v>39.999</v>
      </c>
      <c r="P87" s="30">
        <v>39.999</v>
      </c>
      <c r="Q87" s="30"/>
    </row>
    <row r="88" s="2" customFormat="true" ht="28" customHeight="true" spans="1:17">
      <c r="A88" s="13">
        <v>84</v>
      </c>
      <c r="B88" s="14" t="s">
        <v>54</v>
      </c>
      <c r="C88" s="14" t="s">
        <v>123</v>
      </c>
      <c r="D88" s="14" t="s">
        <v>123</v>
      </c>
      <c r="E88" s="14" t="s">
        <v>22</v>
      </c>
      <c r="F88" s="14" t="s">
        <v>23</v>
      </c>
      <c r="G88" s="21">
        <v>500</v>
      </c>
      <c r="H88" s="22">
        <v>0.037</v>
      </c>
      <c r="I88" s="25">
        <v>44736</v>
      </c>
      <c r="J88" s="25">
        <v>45169</v>
      </c>
      <c r="K88" s="26">
        <v>0.012246</v>
      </c>
      <c r="L88" s="26">
        <v>499.987754</v>
      </c>
      <c r="M88" s="26">
        <v>399.990203</v>
      </c>
      <c r="N88" s="21">
        <f t="shared" si="2"/>
        <v>249.993877</v>
      </c>
      <c r="O88" s="26">
        <f t="shared" si="3"/>
        <v>99.9975</v>
      </c>
      <c r="P88" s="30">
        <v>99.9975</v>
      </c>
      <c r="Q88" s="30"/>
    </row>
    <row r="89" s="2" customFormat="true" ht="28" customHeight="true" spans="1:17">
      <c r="A89" s="13">
        <v>85</v>
      </c>
      <c r="B89" s="14" t="s">
        <v>54</v>
      </c>
      <c r="C89" s="14" t="s">
        <v>124</v>
      </c>
      <c r="D89" s="14" t="s">
        <v>124</v>
      </c>
      <c r="E89" s="14" t="s">
        <v>28</v>
      </c>
      <c r="F89" s="14" t="s">
        <v>23</v>
      </c>
      <c r="G89" s="21">
        <v>57</v>
      </c>
      <c r="H89" s="22">
        <v>0.037</v>
      </c>
      <c r="I89" s="25">
        <v>44754</v>
      </c>
      <c r="J89" s="25">
        <v>45183</v>
      </c>
      <c r="K89" s="26">
        <v>0.005495</v>
      </c>
      <c r="L89" s="26">
        <v>56.994505</v>
      </c>
      <c r="M89" s="26">
        <v>45.595604</v>
      </c>
      <c r="N89" s="21">
        <f t="shared" si="2"/>
        <v>28.497252</v>
      </c>
      <c r="O89" s="26">
        <f t="shared" si="3"/>
        <v>11.3989</v>
      </c>
      <c r="P89" s="30">
        <v>11.3989</v>
      </c>
      <c r="Q89" s="30"/>
    </row>
    <row r="90" s="2" customFormat="true" ht="28" customHeight="true" spans="1:17">
      <c r="A90" s="13">
        <v>86</v>
      </c>
      <c r="B90" s="14" t="s">
        <v>54</v>
      </c>
      <c r="C90" s="14" t="s">
        <v>125</v>
      </c>
      <c r="D90" s="14" t="s">
        <v>125</v>
      </c>
      <c r="E90" s="14" t="s">
        <v>32</v>
      </c>
      <c r="F90" s="14" t="s">
        <v>23</v>
      </c>
      <c r="G90" s="21">
        <v>500</v>
      </c>
      <c r="H90" s="22">
        <v>0.0395</v>
      </c>
      <c r="I90" s="25">
        <v>44798</v>
      </c>
      <c r="J90" s="25">
        <v>45206</v>
      </c>
      <c r="K90" s="26">
        <v>0.067689</v>
      </c>
      <c r="L90" s="26">
        <v>499.932311</v>
      </c>
      <c r="M90" s="26">
        <v>399.945849</v>
      </c>
      <c r="N90" s="21">
        <f t="shared" si="2"/>
        <v>249.966156</v>
      </c>
      <c r="O90" s="26">
        <f t="shared" si="3"/>
        <v>99.9864</v>
      </c>
      <c r="P90" s="30">
        <v>99.9864</v>
      </c>
      <c r="Q90" s="30"/>
    </row>
    <row r="91" s="2" customFormat="true" ht="28" customHeight="true" spans="1:17">
      <c r="A91" s="13">
        <v>87</v>
      </c>
      <c r="B91" s="14" t="s">
        <v>54</v>
      </c>
      <c r="C91" s="14" t="s">
        <v>126</v>
      </c>
      <c r="D91" s="14" t="s">
        <v>126</v>
      </c>
      <c r="E91" s="14" t="s">
        <v>58</v>
      </c>
      <c r="F91" s="14" t="s">
        <v>23</v>
      </c>
      <c r="G91" s="21">
        <v>440</v>
      </c>
      <c r="H91" s="22">
        <v>0.0365</v>
      </c>
      <c r="I91" s="25">
        <v>44799</v>
      </c>
      <c r="J91" s="25">
        <v>45237</v>
      </c>
      <c r="K91" s="26">
        <v>12.488509</v>
      </c>
      <c r="L91" s="26">
        <v>427.511491</v>
      </c>
      <c r="M91" s="26">
        <v>342.009193</v>
      </c>
      <c r="N91" s="21">
        <f t="shared" si="2"/>
        <v>213.755746</v>
      </c>
      <c r="O91" s="26">
        <f t="shared" si="3"/>
        <v>85.5022</v>
      </c>
      <c r="P91" s="30">
        <v>85.5022</v>
      </c>
      <c r="Q91" s="30"/>
    </row>
    <row r="92" s="2" customFormat="true" ht="28" customHeight="true" spans="1:17">
      <c r="A92" s="13">
        <v>88</v>
      </c>
      <c r="B92" s="14" t="s">
        <v>54</v>
      </c>
      <c r="C92" s="14" t="s">
        <v>127</v>
      </c>
      <c r="D92" s="14" t="s">
        <v>127</v>
      </c>
      <c r="E92" s="14" t="s">
        <v>34</v>
      </c>
      <c r="F92" s="14" t="s">
        <v>23</v>
      </c>
      <c r="G92" s="21">
        <v>170</v>
      </c>
      <c r="H92" s="22">
        <v>0.0365</v>
      </c>
      <c r="I92" s="25">
        <v>44798</v>
      </c>
      <c r="J92" s="25">
        <v>45237</v>
      </c>
      <c r="K92" s="26">
        <v>10</v>
      </c>
      <c r="L92" s="26">
        <v>160</v>
      </c>
      <c r="M92" s="26">
        <v>128</v>
      </c>
      <c r="N92" s="21">
        <f t="shared" si="2"/>
        <v>80</v>
      </c>
      <c r="O92" s="26">
        <f t="shared" si="3"/>
        <v>32</v>
      </c>
      <c r="P92" s="30">
        <v>32</v>
      </c>
      <c r="Q92" s="30"/>
    </row>
    <row r="93" s="2" customFormat="true" ht="28" customHeight="true" spans="1:17">
      <c r="A93" s="13">
        <v>89</v>
      </c>
      <c r="B93" s="14" t="s">
        <v>54</v>
      </c>
      <c r="C93" s="14" t="s">
        <v>128</v>
      </c>
      <c r="D93" s="14" t="s">
        <v>128</v>
      </c>
      <c r="E93" s="14" t="s">
        <v>61</v>
      </c>
      <c r="F93" s="14" t="s">
        <v>23</v>
      </c>
      <c r="G93" s="21">
        <v>50</v>
      </c>
      <c r="H93" s="22">
        <v>0.0365</v>
      </c>
      <c r="I93" s="25">
        <v>44802</v>
      </c>
      <c r="J93" s="25">
        <v>45252</v>
      </c>
      <c r="K93" s="26">
        <v>0.193746</v>
      </c>
      <c r="L93" s="26">
        <v>49.806254</v>
      </c>
      <c r="M93" s="26">
        <v>39.845003</v>
      </c>
      <c r="N93" s="21">
        <f t="shared" si="2"/>
        <v>24.903127</v>
      </c>
      <c r="O93" s="26">
        <f t="shared" si="3"/>
        <v>9.9612</v>
      </c>
      <c r="P93" s="30">
        <v>9.9612</v>
      </c>
      <c r="Q93" s="30"/>
    </row>
    <row r="94" s="2" customFormat="true" ht="28" customHeight="true" spans="1:17">
      <c r="A94" s="13">
        <v>90</v>
      </c>
      <c r="B94" s="14" t="s">
        <v>54</v>
      </c>
      <c r="C94" s="14" t="s">
        <v>129</v>
      </c>
      <c r="D94" s="14" t="s">
        <v>129</v>
      </c>
      <c r="E94" s="14" t="s">
        <v>42</v>
      </c>
      <c r="F94" s="14" t="s">
        <v>23</v>
      </c>
      <c r="G94" s="21">
        <v>400</v>
      </c>
      <c r="H94" s="22">
        <v>0.0375</v>
      </c>
      <c r="I94" s="25">
        <v>44886</v>
      </c>
      <c r="J94" s="25">
        <v>45259</v>
      </c>
      <c r="K94" s="26">
        <v>1.586331</v>
      </c>
      <c r="L94" s="26">
        <v>398.413669</v>
      </c>
      <c r="M94" s="26">
        <v>318.730935</v>
      </c>
      <c r="N94" s="21">
        <f t="shared" si="2"/>
        <v>199.206834</v>
      </c>
      <c r="O94" s="26">
        <f t="shared" si="3"/>
        <v>79.6827</v>
      </c>
      <c r="P94" s="30">
        <v>79.6827</v>
      </c>
      <c r="Q94" s="30"/>
    </row>
    <row r="95" s="2" customFormat="true" ht="28" customHeight="true" spans="1:17">
      <c r="A95" s="13">
        <v>91</v>
      </c>
      <c r="B95" s="14" t="s">
        <v>54</v>
      </c>
      <c r="C95" s="14" t="s">
        <v>130</v>
      </c>
      <c r="D95" s="14" t="s">
        <v>130</v>
      </c>
      <c r="E95" s="14" t="s">
        <v>32</v>
      </c>
      <c r="F95" s="14" t="s">
        <v>23</v>
      </c>
      <c r="G95" s="21">
        <v>350</v>
      </c>
      <c r="H95" s="22">
        <v>0.0365</v>
      </c>
      <c r="I95" s="25">
        <v>44909</v>
      </c>
      <c r="J95" s="25">
        <v>45267</v>
      </c>
      <c r="K95" s="26">
        <v>0</v>
      </c>
      <c r="L95" s="26">
        <v>350</v>
      </c>
      <c r="M95" s="26">
        <v>280</v>
      </c>
      <c r="N95" s="21">
        <f t="shared" si="2"/>
        <v>175</v>
      </c>
      <c r="O95" s="26">
        <f t="shared" si="3"/>
        <v>70</v>
      </c>
      <c r="P95" s="30">
        <v>70</v>
      </c>
      <c r="Q95" s="30"/>
    </row>
    <row r="96" s="2" customFormat="true" ht="28" customHeight="true" spans="1:17">
      <c r="A96" s="13">
        <v>92</v>
      </c>
      <c r="B96" s="14" t="s">
        <v>54</v>
      </c>
      <c r="C96" s="14" t="s">
        <v>131</v>
      </c>
      <c r="D96" s="14" t="s">
        <v>131</v>
      </c>
      <c r="E96" s="14" t="s">
        <v>22</v>
      </c>
      <c r="F96" s="14" t="s">
        <v>23</v>
      </c>
      <c r="G96" s="21">
        <v>81</v>
      </c>
      <c r="H96" s="22">
        <v>0.0395</v>
      </c>
      <c r="I96" s="25">
        <v>44824</v>
      </c>
      <c r="J96" s="25">
        <v>45274</v>
      </c>
      <c r="K96" s="26">
        <v>0.630756</v>
      </c>
      <c r="L96" s="26">
        <v>80.369244</v>
      </c>
      <c r="M96" s="26">
        <v>64.295395</v>
      </c>
      <c r="N96" s="21">
        <f t="shared" si="2"/>
        <v>40.184622</v>
      </c>
      <c r="O96" s="26">
        <f t="shared" si="3"/>
        <v>16.0738</v>
      </c>
      <c r="P96" s="30">
        <v>16.0738</v>
      </c>
      <c r="Q96" s="30"/>
    </row>
    <row r="97" s="2" customFormat="true" ht="28" customHeight="true" spans="1:17">
      <c r="A97" s="13">
        <v>93</v>
      </c>
      <c r="B97" s="14" t="s">
        <v>54</v>
      </c>
      <c r="C97" s="14" t="s">
        <v>132</v>
      </c>
      <c r="D97" s="14" t="s">
        <v>132</v>
      </c>
      <c r="E97" s="14" t="s">
        <v>28</v>
      </c>
      <c r="F97" s="14" t="s">
        <v>23</v>
      </c>
      <c r="G97" s="21">
        <v>357</v>
      </c>
      <c r="H97" s="22">
        <v>0.0365</v>
      </c>
      <c r="I97" s="25">
        <v>44909</v>
      </c>
      <c r="J97" s="25">
        <v>45274</v>
      </c>
      <c r="K97" s="26">
        <v>0</v>
      </c>
      <c r="L97" s="26">
        <v>357</v>
      </c>
      <c r="M97" s="26">
        <v>285.6</v>
      </c>
      <c r="N97" s="21">
        <f t="shared" si="2"/>
        <v>178.5</v>
      </c>
      <c r="O97" s="26">
        <f t="shared" si="3"/>
        <v>71.4</v>
      </c>
      <c r="P97" s="30">
        <v>71.4</v>
      </c>
      <c r="Q97" s="30"/>
    </row>
    <row r="98" s="2" customFormat="true" ht="28" customHeight="true" spans="1:17">
      <c r="A98" s="13">
        <v>94</v>
      </c>
      <c r="B98" s="14" t="s">
        <v>54</v>
      </c>
      <c r="C98" s="14" t="s">
        <v>133</v>
      </c>
      <c r="D98" s="14" t="s">
        <v>133</v>
      </c>
      <c r="E98" s="14" t="s">
        <v>28</v>
      </c>
      <c r="F98" s="14" t="s">
        <v>23</v>
      </c>
      <c r="G98" s="21">
        <v>360</v>
      </c>
      <c r="H98" s="22">
        <v>0.0365</v>
      </c>
      <c r="I98" s="25">
        <v>44827</v>
      </c>
      <c r="J98" s="25">
        <v>45278</v>
      </c>
      <c r="K98" s="26">
        <v>101.002061</v>
      </c>
      <c r="L98" s="26">
        <v>258.997939</v>
      </c>
      <c r="M98" s="26">
        <v>207.198351</v>
      </c>
      <c r="N98" s="21">
        <f t="shared" si="2"/>
        <v>129.498969</v>
      </c>
      <c r="O98" s="26">
        <f t="shared" si="3"/>
        <v>51.7995</v>
      </c>
      <c r="P98" s="30">
        <v>51.7995</v>
      </c>
      <c r="Q98" s="30"/>
    </row>
    <row r="99" s="2" customFormat="true" ht="28" customHeight="true" spans="1:17">
      <c r="A99" s="13">
        <v>95</v>
      </c>
      <c r="B99" s="14" t="s">
        <v>54</v>
      </c>
      <c r="C99" s="14" t="s">
        <v>134</v>
      </c>
      <c r="D99" s="14" t="s">
        <v>134</v>
      </c>
      <c r="E99" s="14" t="s">
        <v>61</v>
      </c>
      <c r="F99" s="14" t="s">
        <v>23</v>
      </c>
      <c r="G99" s="21">
        <v>100</v>
      </c>
      <c r="H99" s="22">
        <v>0.0365</v>
      </c>
      <c r="I99" s="25">
        <v>44831</v>
      </c>
      <c r="J99" s="25">
        <v>45282</v>
      </c>
      <c r="K99" s="26">
        <v>0.061648</v>
      </c>
      <c r="L99" s="26">
        <v>99.938352</v>
      </c>
      <c r="M99" s="26">
        <v>79.950682</v>
      </c>
      <c r="N99" s="21">
        <f t="shared" si="2"/>
        <v>49.969176</v>
      </c>
      <c r="O99" s="26">
        <f t="shared" si="3"/>
        <v>19.9876</v>
      </c>
      <c r="P99" s="30">
        <v>19.9876</v>
      </c>
      <c r="Q99" s="30"/>
    </row>
    <row r="100" s="2" customFormat="true" ht="28" customHeight="true" spans="1:17">
      <c r="A100" s="13">
        <v>96</v>
      </c>
      <c r="B100" s="14" t="s">
        <v>54</v>
      </c>
      <c r="C100" s="14" t="s">
        <v>135</v>
      </c>
      <c r="D100" s="14" t="s">
        <v>135</v>
      </c>
      <c r="E100" s="14" t="s">
        <v>36</v>
      </c>
      <c r="F100" s="14" t="s">
        <v>23</v>
      </c>
      <c r="G100" s="21">
        <v>210</v>
      </c>
      <c r="H100" s="22">
        <v>0.0395</v>
      </c>
      <c r="I100" s="25">
        <v>44942</v>
      </c>
      <c r="J100" s="25">
        <v>45288</v>
      </c>
      <c r="K100" s="26">
        <v>0</v>
      </c>
      <c r="L100" s="26">
        <v>210</v>
      </c>
      <c r="M100" s="26">
        <v>168</v>
      </c>
      <c r="N100" s="21">
        <f t="shared" si="2"/>
        <v>105</v>
      </c>
      <c r="O100" s="26">
        <f t="shared" si="3"/>
        <v>42</v>
      </c>
      <c r="P100" s="30">
        <v>42</v>
      </c>
      <c r="Q100" s="30"/>
    </row>
    <row r="101" s="2" customFormat="true" ht="28" customHeight="true" spans="1:17">
      <c r="A101" s="13">
        <v>97</v>
      </c>
      <c r="B101" s="14" t="s">
        <v>20</v>
      </c>
      <c r="C101" s="14" t="s">
        <v>136</v>
      </c>
      <c r="D101" s="14" t="s">
        <v>137</v>
      </c>
      <c r="E101" s="14" t="s">
        <v>36</v>
      </c>
      <c r="F101" s="14" t="s">
        <v>29</v>
      </c>
      <c r="G101" s="21">
        <v>50</v>
      </c>
      <c r="H101" s="22">
        <v>0.043</v>
      </c>
      <c r="I101" s="25">
        <v>44567</v>
      </c>
      <c r="J101" s="25">
        <v>44970</v>
      </c>
      <c r="K101" s="26">
        <v>2.841491</v>
      </c>
      <c r="L101" s="26">
        <v>47.158509</v>
      </c>
      <c r="M101" s="26">
        <v>37.726807</v>
      </c>
      <c r="N101" s="21">
        <f t="shared" ref="N101:N160" si="4">ROUND(L101*0.4,6)</f>
        <v>18.863404</v>
      </c>
      <c r="O101" s="26">
        <f t="shared" si="3"/>
        <v>9.4317</v>
      </c>
      <c r="P101" s="30">
        <v>9.4317</v>
      </c>
      <c r="Q101" s="30"/>
    </row>
    <row r="102" s="2" customFormat="true" ht="28" customHeight="true" spans="1:17">
      <c r="A102" s="13">
        <v>98</v>
      </c>
      <c r="B102" s="14" t="s">
        <v>20</v>
      </c>
      <c r="C102" s="14" t="s">
        <v>136</v>
      </c>
      <c r="D102" s="14" t="s">
        <v>137</v>
      </c>
      <c r="E102" s="14" t="s">
        <v>36</v>
      </c>
      <c r="F102" s="14" t="s">
        <v>29</v>
      </c>
      <c r="G102" s="21">
        <v>20</v>
      </c>
      <c r="H102" s="22">
        <v>0.043</v>
      </c>
      <c r="I102" s="25">
        <v>44580</v>
      </c>
      <c r="J102" s="25">
        <v>44970</v>
      </c>
      <c r="K102" s="26">
        <v>0</v>
      </c>
      <c r="L102" s="26">
        <v>20</v>
      </c>
      <c r="M102" s="26">
        <v>16</v>
      </c>
      <c r="N102" s="21">
        <f t="shared" si="4"/>
        <v>8</v>
      </c>
      <c r="O102" s="26">
        <f t="shared" si="3"/>
        <v>4</v>
      </c>
      <c r="P102" s="30">
        <v>4</v>
      </c>
      <c r="Q102" s="30"/>
    </row>
    <row r="103" s="2" customFormat="true" ht="28" customHeight="true" spans="1:17">
      <c r="A103" s="13">
        <v>99</v>
      </c>
      <c r="B103" s="14" t="s">
        <v>20</v>
      </c>
      <c r="C103" s="14" t="s">
        <v>136</v>
      </c>
      <c r="D103" s="14" t="s">
        <v>137</v>
      </c>
      <c r="E103" s="14" t="s">
        <v>36</v>
      </c>
      <c r="F103" s="14" t="s">
        <v>29</v>
      </c>
      <c r="G103" s="21">
        <v>50</v>
      </c>
      <c r="H103" s="22">
        <v>0.042</v>
      </c>
      <c r="I103" s="25">
        <v>44666</v>
      </c>
      <c r="J103" s="25">
        <v>44970</v>
      </c>
      <c r="K103" s="26">
        <v>0</v>
      </c>
      <c r="L103" s="26">
        <v>50</v>
      </c>
      <c r="M103" s="26">
        <v>40</v>
      </c>
      <c r="N103" s="21">
        <f t="shared" si="4"/>
        <v>20</v>
      </c>
      <c r="O103" s="26">
        <f t="shared" si="3"/>
        <v>10</v>
      </c>
      <c r="P103" s="30">
        <v>10</v>
      </c>
      <c r="Q103" s="30"/>
    </row>
    <row r="104" s="2" customFormat="true" ht="28" customHeight="true" spans="1:17">
      <c r="A104" s="13">
        <v>100</v>
      </c>
      <c r="B104" s="14" t="s">
        <v>20</v>
      </c>
      <c r="C104" s="14" t="s">
        <v>138</v>
      </c>
      <c r="D104" s="14" t="s">
        <v>139</v>
      </c>
      <c r="E104" s="14" t="s">
        <v>36</v>
      </c>
      <c r="F104" s="14" t="s">
        <v>29</v>
      </c>
      <c r="G104" s="21">
        <v>23</v>
      </c>
      <c r="H104" s="22">
        <v>0.041</v>
      </c>
      <c r="I104" s="25">
        <v>44571</v>
      </c>
      <c r="J104" s="25">
        <v>44970</v>
      </c>
      <c r="K104" s="26">
        <v>0</v>
      </c>
      <c r="L104" s="26">
        <v>23</v>
      </c>
      <c r="M104" s="26">
        <v>18.4</v>
      </c>
      <c r="N104" s="21">
        <f t="shared" si="4"/>
        <v>9.2</v>
      </c>
      <c r="O104" s="26">
        <f t="shared" si="3"/>
        <v>4.6</v>
      </c>
      <c r="P104" s="30">
        <v>4.6</v>
      </c>
      <c r="Q104" s="30"/>
    </row>
    <row r="105" s="2" customFormat="true" ht="28" customHeight="true" spans="1:17">
      <c r="A105" s="13">
        <v>101</v>
      </c>
      <c r="B105" s="14" t="s">
        <v>20</v>
      </c>
      <c r="C105" s="14" t="s">
        <v>140</v>
      </c>
      <c r="D105" s="14" t="s">
        <v>141</v>
      </c>
      <c r="E105" s="14" t="s">
        <v>32</v>
      </c>
      <c r="F105" s="14" t="s">
        <v>29</v>
      </c>
      <c r="G105" s="21">
        <v>20</v>
      </c>
      <c r="H105" s="22">
        <v>0.041</v>
      </c>
      <c r="I105" s="25">
        <v>44579</v>
      </c>
      <c r="J105" s="25">
        <v>44979</v>
      </c>
      <c r="K105" s="26">
        <v>4.978876</v>
      </c>
      <c r="L105" s="26">
        <v>15.021124</v>
      </c>
      <c r="M105" s="26">
        <v>12.016899</v>
      </c>
      <c r="N105" s="21">
        <f t="shared" si="4"/>
        <v>6.00845</v>
      </c>
      <c r="O105" s="26">
        <f t="shared" si="3"/>
        <v>3.0042</v>
      </c>
      <c r="P105" s="30">
        <v>3.0042</v>
      </c>
      <c r="Q105" s="30"/>
    </row>
    <row r="106" s="2" customFormat="true" ht="28" customHeight="true" spans="1:17">
      <c r="A106" s="13">
        <v>102</v>
      </c>
      <c r="B106" s="14" t="s">
        <v>20</v>
      </c>
      <c r="C106" s="14" t="s">
        <v>140</v>
      </c>
      <c r="D106" s="14" t="s">
        <v>141</v>
      </c>
      <c r="E106" s="14" t="s">
        <v>32</v>
      </c>
      <c r="F106" s="14" t="s">
        <v>29</v>
      </c>
      <c r="G106" s="21">
        <v>2</v>
      </c>
      <c r="H106" s="22">
        <v>0.04</v>
      </c>
      <c r="I106" s="25">
        <v>44582</v>
      </c>
      <c r="J106" s="25">
        <v>44979</v>
      </c>
      <c r="K106" s="26">
        <v>0</v>
      </c>
      <c r="L106" s="26">
        <v>2</v>
      </c>
      <c r="M106" s="26">
        <v>1.6</v>
      </c>
      <c r="N106" s="21">
        <f t="shared" si="4"/>
        <v>0.8</v>
      </c>
      <c r="O106" s="26">
        <f t="shared" si="3"/>
        <v>0.4</v>
      </c>
      <c r="P106" s="30">
        <v>0.4</v>
      </c>
      <c r="Q106" s="30"/>
    </row>
    <row r="107" s="2" customFormat="true" ht="28" customHeight="true" spans="1:17">
      <c r="A107" s="13">
        <v>103</v>
      </c>
      <c r="B107" s="14" t="s">
        <v>20</v>
      </c>
      <c r="C107" s="14" t="s">
        <v>142</v>
      </c>
      <c r="D107" s="14" t="s">
        <v>143</v>
      </c>
      <c r="E107" s="14" t="s">
        <v>73</v>
      </c>
      <c r="F107" s="14" t="s">
        <v>29</v>
      </c>
      <c r="G107" s="21">
        <v>50</v>
      </c>
      <c r="H107" s="22">
        <v>0.043</v>
      </c>
      <c r="I107" s="25">
        <v>44575</v>
      </c>
      <c r="J107" s="25">
        <v>44979</v>
      </c>
      <c r="K107" s="26">
        <v>0.895061</v>
      </c>
      <c r="L107" s="26">
        <v>49.104939</v>
      </c>
      <c r="M107" s="26">
        <v>39.283951</v>
      </c>
      <c r="N107" s="21">
        <f t="shared" si="4"/>
        <v>19.641976</v>
      </c>
      <c r="O107" s="26">
        <f t="shared" si="3"/>
        <v>9.8209</v>
      </c>
      <c r="P107" s="30">
        <v>9.8209</v>
      </c>
      <c r="Q107" s="30"/>
    </row>
    <row r="108" s="2" customFormat="true" ht="28" customHeight="true" spans="1:17">
      <c r="A108" s="13">
        <v>104</v>
      </c>
      <c r="B108" s="14" t="s">
        <v>20</v>
      </c>
      <c r="C108" s="14" t="s">
        <v>144</v>
      </c>
      <c r="D108" s="14" t="s">
        <v>145</v>
      </c>
      <c r="E108" s="14" t="s">
        <v>48</v>
      </c>
      <c r="F108" s="14" t="s">
        <v>146</v>
      </c>
      <c r="G108" s="21">
        <v>20</v>
      </c>
      <c r="H108" s="22">
        <v>0.0545</v>
      </c>
      <c r="I108" s="25">
        <v>44580</v>
      </c>
      <c r="J108" s="25">
        <v>44979</v>
      </c>
      <c r="K108" s="26">
        <v>18.295347</v>
      </c>
      <c r="L108" s="26">
        <v>1.704653</v>
      </c>
      <c r="M108" s="26">
        <v>1.363722</v>
      </c>
      <c r="N108" s="21">
        <f t="shared" si="4"/>
        <v>0.681861</v>
      </c>
      <c r="O108" s="26">
        <f t="shared" si="3"/>
        <v>0.3409</v>
      </c>
      <c r="P108" s="30">
        <v>0.3409</v>
      </c>
      <c r="Q108" s="30"/>
    </row>
    <row r="109" s="2" customFormat="true" ht="28" customHeight="true" spans="1:17">
      <c r="A109" s="13">
        <v>105</v>
      </c>
      <c r="B109" s="14" t="s">
        <v>20</v>
      </c>
      <c r="C109" s="14" t="s">
        <v>147</v>
      </c>
      <c r="D109" s="14" t="s">
        <v>148</v>
      </c>
      <c r="E109" s="14" t="s">
        <v>58</v>
      </c>
      <c r="F109" s="14" t="s">
        <v>146</v>
      </c>
      <c r="G109" s="21">
        <v>30</v>
      </c>
      <c r="H109" s="22">
        <v>0.047</v>
      </c>
      <c r="I109" s="25">
        <v>44673</v>
      </c>
      <c r="J109" s="25">
        <v>44993</v>
      </c>
      <c r="K109" s="26">
        <v>0</v>
      </c>
      <c r="L109" s="26">
        <v>30</v>
      </c>
      <c r="M109" s="26">
        <v>24</v>
      </c>
      <c r="N109" s="21">
        <f t="shared" si="4"/>
        <v>12</v>
      </c>
      <c r="O109" s="26">
        <f t="shared" si="3"/>
        <v>6</v>
      </c>
      <c r="P109" s="30">
        <v>6</v>
      </c>
      <c r="Q109" s="30"/>
    </row>
    <row r="110" s="2" customFormat="true" ht="28" customHeight="true" spans="1:17">
      <c r="A110" s="13">
        <v>106</v>
      </c>
      <c r="B110" s="14" t="s">
        <v>20</v>
      </c>
      <c r="C110" s="14" t="s">
        <v>149</v>
      </c>
      <c r="D110" s="14" t="s">
        <v>150</v>
      </c>
      <c r="E110" s="14" t="s">
        <v>36</v>
      </c>
      <c r="F110" s="14" t="s">
        <v>29</v>
      </c>
      <c r="G110" s="21">
        <v>50</v>
      </c>
      <c r="H110" s="22">
        <v>0.04</v>
      </c>
      <c r="I110" s="25">
        <v>44610</v>
      </c>
      <c r="J110" s="25">
        <v>44998</v>
      </c>
      <c r="K110" s="26">
        <v>0.318731</v>
      </c>
      <c r="L110" s="26">
        <v>49.681269</v>
      </c>
      <c r="M110" s="26">
        <v>39.745015</v>
      </c>
      <c r="N110" s="21">
        <f t="shared" si="4"/>
        <v>19.872508</v>
      </c>
      <c r="O110" s="26">
        <f t="shared" si="3"/>
        <v>9.9362</v>
      </c>
      <c r="P110" s="30">
        <v>9.9362</v>
      </c>
      <c r="Q110" s="30"/>
    </row>
    <row r="111" s="2" customFormat="true" ht="28" customHeight="true" spans="1:17">
      <c r="A111" s="13">
        <v>107</v>
      </c>
      <c r="B111" s="14" t="s">
        <v>20</v>
      </c>
      <c r="C111" s="14" t="s">
        <v>149</v>
      </c>
      <c r="D111" s="14" t="s">
        <v>150</v>
      </c>
      <c r="E111" s="14" t="s">
        <v>36</v>
      </c>
      <c r="F111" s="14" t="s">
        <v>29</v>
      </c>
      <c r="G111" s="21">
        <v>30</v>
      </c>
      <c r="H111" s="22">
        <v>0.04</v>
      </c>
      <c r="I111" s="25">
        <v>44610</v>
      </c>
      <c r="J111" s="25">
        <v>44998</v>
      </c>
      <c r="K111" s="26">
        <v>0</v>
      </c>
      <c r="L111" s="26">
        <v>30</v>
      </c>
      <c r="M111" s="26">
        <v>24</v>
      </c>
      <c r="N111" s="21">
        <f t="shared" si="4"/>
        <v>12</v>
      </c>
      <c r="O111" s="26">
        <f t="shared" si="3"/>
        <v>6</v>
      </c>
      <c r="P111" s="30">
        <v>6</v>
      </c>
      <c r="Q111" s="30"/>
    </row>
    <row r="112" s="2" customFormat="true" ht="28" customHeight="true" spans="1:17">
      <c r="A112" s="13">
        <v>108</v>
      </c>
      <c r="B112" s="14" t="s">
        <v>20</v>
      </c>
      <c r="C112" s="14" t="s">
        <v>151</v>
      </c>
      <c r="D112" s="14" t="s">
        <v>152</v>
      </c>
      <c r="E112" s="14" t="s">
        <v>36</v>
      </c>
      <c r="F112" s="14" t="s">
        <v>29</v>
      </c>
      <c r="G112" s="21">
        <v>50</v>
      </c>
      <c r="H112" s="22">
        <v>0.0485</v>
      </c>
      <c r="I112" s="25">
        <v>44606</v>
      </c>
      <c r="J112" s="25">
        <v>45000</v>
      </c>
      <c r="K112" s="26">
        <v>0.003106</v>
      </c>
      <c r="L112" s="26">
        <v>49.996894</v>
      </c>
      <c r="M112" s="26">
        <v>39.997515</v>
      </c>
      <c r="N112" s="21">
        <f t="shared" si="4"/>
        <v>19.998758</v>
      </c>
      <c r="O112" s="26">
        <f t="shared" si="3"/>
        <v>9.9993</v>
      </c>
      <c r="P112" s="30">
        <v>9.9993</v>
      </c>
      <c r="Q112" s="30"/>
    </row>
    <row r="113" s="2" customFormat="true" ht="28" customHeight="true" spans="1:17">
      <c r="A113" s="13">
        <v>109</v>
      </c>
      <c r="B113" s="14" t="s">
        <v>20</v>
      </c>
      <c r="C113" s="14" t="s">
        <v>153</v>
      </c>
      <c r="D113" s="14" t="s">
        <v>154</v>
      </c>
      <c r="E113" s="14" t="s">
        <v>25</v>
      </c>
      <c r="F113" s="14" t="s">
        <v>154</v>
      </c>
      <c r="G113" s="21">
        <v>8</v>
      </c>
      <c r="H113" s="22">
        <v>0.0535</v>
      </c>
      <c r="I113" s="25">
        <v>44628</v>
      </c>
      <c r="J113" s="25">
        <v>45006</v>
      </c>
      <c r="K113" s="26">
        <v>0</v>
      </c>
      <c r="L113" s="26">
        <v>8</v>
      </c>
      <c r="M113" s="26">
        <v>6.4</v>
      </c>
      <c r="N113" s="21">
        <f t="shared" si="4"/>
        <v>3.2</v>
      </c>
      <c r="O113" s="26">
        <f t="shared" si="3"/>
        <v>1.6</v>
      </c>
      <c r="P113" s="30">
        <v>1.6</v>
      </c>
      <c r="Q113" s="30"/>
    </row>
    <row r="114" s="2" customFormat="true" ht="28" customHeight="true" spans="1:17">
      <c r="A114" s="13">
        <v>110</v>
      </c>
      <c r="B114" s="14" t="s">
        <v>20</v>
      </c>
      <c r="C114" s="14" t="s">
        <v>155</v>
      </c>
      <c r="D114" s="14" t="s">
        <v>156</v>
      </c>
      <c r="E114" s="14" t="s">
        <v>58</v>
      </c>
      <c r="F114" s="14" t="s">
        <v>29</v>
      </c>
      <c r="G114" s="21">
        <v>50</v>
      </c>
      <c r="H114" s="22">
        <v>0.041</v>
      </c>
      <c r="I114" s="25">
        <v>44609</v>
      </c>
      <c r="J114" s="25">
        <v>45006</v>
      </c>
      <c r="K114" s="26">
        <v>15.901909</v>
      </c>
      <c r="L114" s="26">
        <v>34.098091</v>
      </c>
      <c r="M114" s="26">
        <v>27.278473</v>
      </c>
      <c r="N114" s="21">
        <f t="shared" si="4"/>
        <v>13.639236</v>
      </c>
      <c r="O114" s="26">
        <f t="shared" si="3"/>
        <v>6.8196</v>
      </c>
      <c r="P114" s="30">
        <v>6.8196</v>
      </c>
      <c r="Q114" s="30"/>
    </row>
    <row r="115" s="2" customFormat="true" ht="28" customHeight="true" spans="1:17">
      <c r="A115" s="13">
        <v>111</v>
      </c>
      <c r="B115" s="14" t="s">
        <v>20</v>
      </c>
      <c r="C115" s="14" t="s">
        <v>155</v>
      </c>
      <c r="D115" s="14" t="s">
        <v>156</v>
      </c>
      <c r="E115" s="14" t="s">
        <v>58</v>
      </c>
      <c r="F115" s="14" t="s">
        <v>29</v>
      </c>
      <c r="G115" s="21">
        <v>20</v>
      </c>
      <c r="H115" s="22">
        <v>0.041</v>
      </c>
      <c r="I115" s="25">
        <v>44609</v>
      </c>
      <c r="J115" s="25">
        <v>45006</v>
      </c>
      <c r="K115" s="26">
        <v>0</v>
      </c>
      <c r="L115" s="26">
        <v>20</v>
      </c>
      <c r="M115" s="26">
        <v>16</v>
      </c>
      <c r="N115" s="21">
        <f t="shared" si="4"/>
        <v>8</v>
      </c>
      <c r="O115" s="26">
        <f t="shared" si="3"/>
        <v>4</v>
      </c>
      <c r="P115" s="30">
        <v>4</v>
      </c>
      <c r="Q115" s="30"/>
    </row>
    <row r="116" s="2" customFormat="true" ht="28" customHeight="true" spans="1:17">
      <c r="A116" s="13">
        <v>112</v>
      </c>
      <c r="B116" s="14" t="s">
        <v>20</v>
      </c>
      <c r="C116" s="14" t="s">
        <v>157</v>
      </c>
      <c r="D116" s="14" t="s">
        <v>158</v>
      </c>
      <c r="E116" s="14" t="s">
        <v>42</v>
      </c>
      <c r="F116" s="14" t="s">
        <v>29</v>
      </c>
      <c r="G116" s="21">
        <v>30</v>
      </c>
      <c r="H116" s="22">
        <v>0.0415</v>
      </c>
      <c r="I116" s="25">
        <v>44729</v>
      </c>
      <c r="J116" s="25">
        <v>45012</v>
      </c>
      <c r="K116" s="26">
        <v>0</v>
      </c>
      <c r="L116" s="26">
        <v>30</v>
      </c>
      <c r="M116" s="26">
        <v>24</v>
      </c>
      <c r="N116" s="21">
        <f t="shared" si="4"/>
        <v>12</v>
      </c>
      <c r="O116" s="26">
        <f t="shared" si="3"/>
        <v>6</v>
      </c>
      <c r="P116" s="30">
        <v>6</v>
      </c>
      <c r="Q116" s="30"/>
    </row>
    <row r="117" s="2" customFormat="true" ht="28" customHeight="true" spans="1:17">
      <c r="A117" s="13">
        <v>113</v>
      </c>
      <c r="B117" s="14" t="s">
        <v>20</v>
      </c>
      <c r="C117" s="14" t="s">
        <v>159</v>
      </c>
      <c r="D117" s="14" t="s">
        <v>111</v>
      </c>
      <c r="E117" s="14" t="s">
        <v>48</v>
      </c>
      <c r="F117" s="14" t="s">
        <v>29</v>
      </c>
      <c r="G117" s="21">
        <v>50</v>
      </c>
      <c r="H117" s="22">
        <v>0.0385</v>
      </c>
      <c r="I117" s="25">
        <v>44707</v>
      </c>
      <c r="J117" s="25">
        <v>45012</v>
      </c>
      <c r="K117" s="26">
        <v>0</v>
      </c>
      <c r="L117" s="26">
        <v>50</v>
      </c>
      <c r="M117" s="26">
        <v>40</v>
      </c>
      <c r="N117" s="21">
        <f t="shared" si="4"/>
        <v>20</v>
      </c>
      <c r="O117" s="26">
        <f t="shared" si="3"/>
        <v>10</v>
      </c>
      <c r="P117" s="30">
        <v>10</v>
      </c>
      <c r="Q117" s="30"/>
    </row>
    <row r="118" s="2" customFormat="true" ht="28" customHeight="true" spans="1:17">
      <c r="A118" s="13">
        <v>114</v>
      </c>
      <c r="B118" s="14" t="s">
        <v>20</v>
      </c>
      <c r="C118" s="14" t="s">
        <v>159</v>
      </c>
      <c r="D118" s="14" t="s">
        <v>111</v>
      </c>
      <c r="E118" s="14" t="s">
        <v>48</v>
      </c>
      <c r="F118" s="14" t="s">
        <v>29</v>
      </c>
      <c r="G118" s="21">
        <v>50</v>
      </c>
      <c r="H118" s="22">
        <v>0.0385</v>
      </c>
      <c r="I118" s="25">
        <v>44707</v>
      </c>
      <c r="J118" s="25">
        <v>45012</v>
      </c>
      <c r="K118" s="26">
        <v>0</v>
      </c>
      <c r="L118" s="26">
        <v>50</v>
      </c>
      <c r="M118" s="26">
        <v>40</v>
      </c>
      <c r="N118" s="21">
        <f t="shared" si="4"/>
        <v>20</v>
      </c>
      <c r="O118" s="26">
        <f t="shared" si="3"/>
        <v>10</v>
      </c>
      <c r="P118" s="30">
        <v>10</v>
      </c>
      <c r="Q118" s="30"/>
    </row>
    <row r="119" s="2" customFormat="true" ht="28" customHeight="true" spans="1:17">
      <c r="A119" s="13">
        <v>115</v>
      </c>
      <c r="B119" s="14" t="s">
        <v>20</v>
      </c>
      <c r="C119" s="14" t="s">
        <v>160</v>
      </c>
      <c r="D119" s="14" t="s">
        <v>161</v>
      </c>
      <c r="E119" s="14" t="s">
        <v>22</v>
      </c>
      <c r="F119" s="14" t="s">
        <v>29</v>
      </c>
      <c r="G119" s="21">
        <v>49</v>
      </c>
      <c r="H119" s="22">
        <v>0.041</v>
      </c>
      <c r="I119" s="25">
        <v>44612</v>
      </c>
      <c r="J119" s="25">
        <v>45013</v>
      </c>
      <c r="K119" s="26">
        <v>0</v>
      </c>
      <c r="L119" s="26">
        <v>49</v>
      </c>
      <c r="M119" s="26">
        <v>39.2</v>
      </c>
      <c r="N119" s="21">
        <f t="shared" si="4"/>
        <v>19.6</v>
      </c>
      <c r="O119" s="26">
        <f t="shared" si="3"/>
        <v>9.8</v>
      </c>
      <c r="P119" s="30">
        <v>9.8</v>
      </c>
      <c r="Q119" s="30"/>
    </row>
    <row r="120" s="2" customFormat="true" ht="28" customHeight="true" spans="1:17">
      <c r="A120" s="13">
        <v>116</v>
      </c>
      <c r="B120" s="14" t="s">
        <v>20</v>
      </c>
      <c r="C120" s="14" t="s">
        <v>160</v>
      </c>
      <c r="D120" s="14" t="s">
        <v>161</v>
      </c>
      <c r="E120" s="14" t="s">
        <v>22</v>
      </c>
      <c r="F120" s="14" t="s">
        <v>29</v>
      </c>
      <c r="G120" s="21">
        <v>3</v>
      </c>
      <c r="H120" s="22">
        <v>0.041</v>
      </c>
      <c r="I120" s="25">
        <v>44612</v>
      </c>
      <c r="J120" s="25">
        <v>45013</v>
      </c>
      <c r="K120" s="26">
        <v>0</v>
      </c>
      <c r="L120" s="26">
        <v>3</v>
      </c>
      <c r="M120" s="26">
        <v>2.4</v>
      </c>
      <c r="N120" s="21">
        <f t="shared" si="4"/>
        <v>1.2</v>
      </c>
      <c r="O120" s="26">
        <f t="shared" si="3"/>
        <v>0.6</v>
      </c>
      <c r="P120" s="30">
        <v>0.6</v>
      </c>
      <c r="Q120" s="30"/>
    </row>
    <row r="121" s="2" customFormat="true" ht="28" customHeight="true" spans="1:17">
      <c r="A121" s="13">
        <v>117</v>
      </c>
      <c r="B121" s="14" t="s">
        <v>20</v>
      </c>
      <c r="C121" s="14" t="s">
        <v>162</v>
      </c>
      <c r="D121" s="14" t="s">
        <v>163</v>
      </c>
      <c r="E121" s="14" t="s">
        <v>32</v>
      </c>
      <c r="F121" s="14" t="s">
        <v>29</v>
      </c>
      <c r="G121" s="21">
        <v>50</v>
      </c>
      <c r="H121" s="22">
        <v>0.041</v>
      </c>
      <c r="I121" s="25">
        <v>44624</v>
      </c>
      <c r="J121" s="25">
        <v>45013</v>
      </c>
      <c r="K121" s="26">
        <v>0</v>
      </c>
      <c r="L121" s="26">
        <v>50</v>
      </c>
      <c r="M121" s="26">
        <v>40</v>
      </c>
      <c r="N121" s="21">
        <f t="shared" si="4"/>
        <v>20</v>
      </c>
      <c r="O121" s="26">
        <f t="shared" si="3"/>
        <v>10</v>
      </c>
      <c r="P121" s="30">
        <v>10</v>
      </c>
      <c r="Q121" s="30"/>
    </row>
    <row r="122" s="2" customFormat="true" ht="28" customHeight="true" spans="1:17">
      <c r="A122" s="13">
        <v>118</v>
      </c>
      <c r="B122" s="14" t="s">
        <v>20</v>
      </c>
      <c r="C122" s="14" t="s">
        <v>162</v>
      </c>
      <c r="D122" s="14" t="s">
        <v>163</v>
      </c>
      <c r="E122" s="14" t="s">
        <v>32</v>
      </c>
      <c r="F122" s="14" t="s">
        <v>29</v>
      </c>
      <c r="G122" s="21">
        <v>20</v>
      </c>
      <c r="H122" s="22">
        <v>0.041</v>
      </c>
      <c r="I122" s="25">
        <v>44624</v>
      </c>
      <c r="J122" s="25">
        <v>45013</v>
      </c>
      <c r="K122" s="26">
        <v>0</v>
      </c>
      <c r="L122" s="26">
        <v>20</v>
      </c>
      <c r="M122" s="26">
        <v>16</v>
      </c>
      <c r="N122" s="21">
        <f t="shared" si="4"/>
        <v>8</v>
      </c>
      <c r="O122" s="26">
        <f t="shared" si="3"/>
        <v>4</v>
      </c>
      <c r="P122" s="30">
        <v>4</v>
      </c>
      <c r="Q122" s="30"/>
    </row>
    <row r="123" s="2" customFormat="true" ht="28" customHeight="true" spans="1:17">
      <c r="A123" s="13">
        <v>119</v>
      </c>
      <c r="B123" s="14" t="s">
        <v>20</v>
      </c>
      <c r="C123" s="14" t="s">
        <v>164</v>
      </c>
      <c r="D123" s="14" t="s">
        <v>165</v>
      </c>
      <c r="E123" s="14" t="s">
        <v>22</v>
      </c>
      <c r="F123" s="14" t="s">
        <v>29</v>
      </c>
      <c r="G123" s="21">
        <v>9</v>
      </c>
      <c r="H123" s="22">
        <v>0.041</v>
      </c>
      <c r="I123" s="25">
        <v>44622</v>
      </c>
      <c r="J123" s="25">
        <v>45013</v>
      </c>
      <c r="K123" s="26">
        <v>0</v>
      </c>
      <c r="L123" s="26">
        <v>9</v>
      </c>
      <c r="M123" s="26">
        <v>7.2</v>
      </c>
      <c r="N123" s="21">
        <f t="shared" si="4"/>
        <v>3.6</v>
      </c>
      <c r="O123" s="26">
        <f t="shared" si="3"/>
        <v>1.8</v>
      </c>
      <c r="P123" s="30">
        <v>1.8</v>
      </c>
      <c r="Q123" s="30"/>
    </row>
    <row r="124" s="2" customFormat="true" ht="28" customHeight="true" spans="1:17">
      <c r="A124" s="13">
        <v>120</v>
      </c>
      <c r="B124" s="14" t="s">
        <v>20</v>
      </c>
      <c r="C124" s="14" t="s">
        <v>166</v>
      </c>
      <c r="D124" s="14" t="s">
        <v>167</v>
      </c>
      <c r="E124" s="14" t="s">
        <v>22</v>
      </c>
      <c r="F124" s="14" t="s">
        <v>29</v>
      </c>
      <c r="G124" s="21">
        <v>50</v>
      </c>
      <c r="H124" s="22">
        <v>0.0535</v>
      </c>
      <c r="I124" s="25">
        <v>44641</v>
      </c>
      <c r="J124" s="25">
        <v>45013</v>
      </c>
      <c r="K124" s="26">
        <v>0.2614</v>
      </c>
      <c r="L124" s="26">
        <v>49.7386</v>
      </c>
      <c r="M124" s="26">
        <v>39.79088</v>
      </c>
      <c r="N124" s="21">
        <f t="shared" si="4"/>
        <v>19.89544</v>
      </c>
      <c r="O124" s="26">
        <f t="shared" si="3"/>
        <v>9.9477</v>
      </c>
      <c r="P124" s="30">
        <v>9.9477</v>
      </c>
      <c r="Q124" s="30"/>
    </row>
    <row r="125" s="2" customFormat="true" ht="28" customHeight="true" spans="1:17">
      <c r="A125" s="13">
        <v>121</v>
      </c>
      <c r="B125" s="14" t="s">
        <v>20</v>
      </c>
      <c r="C125" s="14" t="s">
        <v>168</v>
      </c>
      <c r="D125" s="14" t="s">
        <v>169</v>
      </c>
      <c r="E125" s="14" t="s">
        <v>28</v>
      </c>
      <c r="F125" s="14" t="s">
        <v>29</v>
      </c>
      <c r="G125" s="21">
        <v>43</v>
      </c>
      <c r="H125" s="22">
        <v>0.0375</v>
      </c>
      <c r="I125" s="25">
        <v>44636</v>
      </c>
      <c r="J125" s="25">
        <v>45013</v>
      </c>
      <c r="K125" s="26">
        <v>0</v>
      </c>
      <c r="L125" s="26">
        <v>43</v>
      </c>
      <c r="M125" s="26">
        <v>34.4</v>
      </c>
      <c r="N125" s="21">
        <f t="shared" si="4"/>
        <v>17.2</v>
      </c>
      <c r="O125" s="26">
        <f t="shared" si="3"/>
        <v>8.6</v>
      </c>
      <c r="P125" s="30">
        <v>8.6</v>
      </c>
      <c r="Q125" s="30"/>
    </row>
    <row r="126" s="2" customFormat="true" ht="28" customHeight="true" spans="1:17">
      <c r="A126" s="13">
        <v>122</v>
      </c>
      <c r="B126" s="14" t="s">
        <v>20</v>
      </c>
      <c r="C126" s="14" t="s">
        <v>170</v>
      </c>
      <c r="D126" s="14" t="s">
        <v>171</v>
      </c>
      <c r="E126" s="14" t="s">
        <v>58</v>
      </c>
      <c r="F126" s="14" t="s">
        <v>146</v>
      </c>
      <c r="G126" s="21">
        <v>10</v>
      </c>
      <c r="H126" s="22">
        <v>0.0535</v>
      </c>
      <c r="I126" s="25">
        <v>44643</v>
      </c>
      <c r="J126" s="25">
        <v>45015</v>
      </c>
      <c r="K126" s="26">
        <v>8.789132</v>
      </c>
      <c r="L126" s="26">
        <v>1.210868</v>
      </c>
      <c r="M126" s="26">
        <v>0.968694</v>
      </c>
      <c r="N126" s="21">
        <f t="shared" si="4"/>
        <v>0.484347</v>
      </c>
      <c r="O126" s="26">
        <f t="shared" si="3"/>
        <v>0.2421</v>
      </c>
      <c r="P126" s="30">
        <v>0.2421</v>
      </c>
      <c r="Q126" s="30"/>
    </row>
    <row r="127" s="2" customFormat="true" ht="28" customHeight="true" spans="1:17">
      <c r="A127" s="13">
        <v>123</v>
      </c>
      <c r="B127" s="14" t="s">
        <v>20</v>
      </c>
      <c r="C127" s="14" t="s">
        <v>172</v>
      </c>
      <c r="D127" s="14" t="s">
        <v>173</v>
      </c>
      <c r="E127" s="14" t="s">
        <v>42</v>
      </c>
      <c r="F127" s="14" t="s">
        <v>146</v>
      </c>
      <c r="G127" s="21">
        <v>50</v>
      </c>
      <c r="H127" s="22">
        <v>0.0535</v>
      </c>
      <c r="I127" s="25">
        <v>44651</v>
      </c>
      <c r="J127" s="25">
        <v>45015</v>
      </c>
      <c r="K127" s="26">
        <v>1.877045</v>
      </c>
      <c r="L127" s="26">
        <v>48.122955</v>
      </c>
      <c r="M127" s="26">
        <v>38.498364</v>
      </c>
      <c r="N127" s="21">
        <f t="shared" si="4"/>
        <v>19.249182</v>
      </c>
      <c r="O127" s="26">
        <f t="shared" si="3"/>
        <v>9.6245</v>
      </c>
      <c r="P127" s="30">
        <v>9.6245</v>
      </c>
      <c r="Q127" s="30"/>
    </row>
    <row r="128" s="2" customFormat="true" ht="28" customHeight="true" spans="1:17">
      <c r="A128" s="13">
        <v>124</v>
      </c>
      <c r="B128" s="14" t="s">
        <v>20</v>
      </c>
      <c r="C128" s="14" t="s">
        <v>174</v>
      </c>
      <c r="D128" s="14" t="s">
        <v>175</v>
      </c>
      <c r="E128" s="14" t="s">
        <v>36</v>
      </c>
      <c r="F128" s="14" t="s">
        <v>29</v>
      </c>
      <c r="G128" s="21">
        <v>30</v>
      </c>
      <c r="H128" s="22">
        <v>0.042</v>
      </c>
      <c r="I128" s="25">
        <v>44662</v>
      </c>
      <c r="J128" s="25">
        <v>45068</v>
      </c>
      <c r="K128" s="26">
        <v>0</v>
      </c>
      <c r="L128" s="26">
        <v>30</v>
      </c>
      <c r="M128" s="26">
        <v>24</v>
      </c>
      <c r="N128" s="21">
        <f t="shared" si="4"/>
        <v>12</v>
      </c>
      <c r="O128" s="26">
        <f t="shared" si="3"/>
        <v>6</v>
      </c>
      <c r="P128" s="30">
        <v>6</v>
      </c>
      <c r="Q128" s="30"/>
    </row>
    <row r="129" s="2" customFormat="true" ht="28" customHeight="true" spans="1:17">
      <c r="A129" s="13">
        <v>125</v>
      </c>
      <c r="B129" s="14" t="s">
        <v>20</v>
      </c>
      <c r="C129" s="14" t="s">
        <v>176</v>
      </c>
      <c r="D129" s="14" t="s">
        <v>177</v>
      </c>
      <c r="E129" s="14" t="s">
        <v>36</v>
      </c>
      <c r="F129" s="14" t="s">
        <v>29</v>
      </c>
      <c r="G129" s="21">
        <v>13</v>
      </c>
      <c r="H129" s="22">
        <v>0.0375</v>
      </c>
      <c r="I129" s="25">
        <v>44670</v>
      </c>
      <c r="J129" s="25">
        <v>45072</v>
      </c>
      <c r="K129" s="26">
        <v>0.035379</v>
      </c>
      <c r="L129" s="26">
        <v>12.964621</v>
      </c>
      <c r="M129" s="26">
        <v>10.371697</v>
      </c>
      <c r="N129" s="21">
        <f t="shared" si="4"/>
        <v>5.185848</v>
      </c>
      <c r="O129" s="26">
        <f t="shared" si="3"/>
        <v>2.5929</v>
      </c>
      <c r="P129" s="30">
        <v>2.5929</v>
      </c>
      <c r="Q129" s="30"/>
    </row>
    <row r="130" s="2" customFormat="true" ht="28" customHeight="true" spans="1:17">
      <c r="A130" s="13">
        <v>126</v>
      </c>
      <c r="B130" s="14" t="s">
        <v>20</v>
      </c>
      <c r="C130" s="14" t="s">
        <v>178</v>
      </c>
      <c r="D130" s="14" t="s">
        <v>179</v>
      </c>
      <c r="E130" s="14" t="s">
        <v>32</v>
      </c>
      <c r="F130" s="14" t="s">
        <v>146</v>
      </c>
      <c r="G130" s="21">
        <v>50</v>
      </c>
      <c r="H130" s="22">
        <v>0.047</v>
      </c>
      <c r="I130" s="25">
        <v>44673</v>
      </c>
      <c r="J130" s="25">
        <v>45072</v>
      </c>
      <c r="K130" s="26">
        <v>0.268872</v>
      </c>
      <c r="L130" s="26">
        <v>49.731128</v>
      </c>
      <c r="M130" s="26">
        <v>39.784902</v>
      </c>
      <c r="N130" s="21">
        <f t="shared" si="4"/>
        <v>19.892451</v>
      </c>
      <c r="O130" s="26">
        <f t="shared" si="3"/>
        <v>9.9462</v>
      </c>
      <c r="P130" s="30">
        <v>9.9462</v>
      </c>
      <c r="Q130" s="30"/>
    </row>
    <row r="131" s="2" customFormat="true" ht="28" customHeight="true" spans="1:17">
      <c r="A131" s="13">
        <v>127</v>
      </c>
      <c r="B131" s="14" t="s">
        <v>20</v>
      </c>
      <c r="C131" s="14" t="s">
        <v>180</v>
      </c>
      <c r="D131" s="14" t="s">
        <v>180</v>
      </c>
      <c r="E131" s="14" t="s">
        <v>46</v>
      </c>
      <c r="F131" s="14" t="s">
        <v>23</v>
      </c>
      <c r="G131" s="21">
        <v>180</v>
      </c>
      <c r="H131" s="22">
        <v>0.048</v>
      </c>
      <c r="I131" s="25">
        <v>44700</v>
      </c>
      <c r="J131" s="25">
        <v>45072</v>
      </c>
      <c r="K131" s="26">
        <v>0</v>
      </c>
      <c r="L131" s="26">
        <v>180</v>
      </c>
      <c r="M131" s="26">
        <v>144</v>
      </c>
      <c r="N131" s="21">
        <f t="shared" si="4"/>
        <v>72</v>
      </c>
      <c r="O131" s="26">
        <f t="shared" si="3"/>
        <v>36</v>
      </c>
      <c r="P131" s="30">
        <v>36</v>
      </c>
      <c r="Q131" s="30"/>
    </row>
    <row r="132" s="2" customFormat="true" ht="28" customHeight="true" spans="1:17">
      <c r="A132" s="13">
        <v>128</v>
      </c>
      <c r="B132" s="14" t="s">
        <v>20</v>
      </c>
      <c r="C132" s="14" t="s">
        <v>181</v>
      </c>
      <c r="D132" s="14" t="s">
        <v>182</v>
      </c>
      <c r="E132" s="14" t="s">
        <v>48</v>
      </c>
      <c r="F132" s="14" t="s">
        <v>146</v>
      </c>
      <c r="G132" s="21">
        <v>40</v>
      </c>
      <c r="H132" s="22">
        <v>0.0535</v>
      </c>
      <c r="I132" s="25">
        <v>44548</v>
      </c>
      <c r="J132" s="25">
        <v>45093</v>
      </c>
      <c r="K132" s="26">
        <v>15.892061</v>
      </c>
      <c r="L132" s="26">
        <v>24.107939</v>
      </c>
      <c r="M132" s="26">
        <v>19.286351</v>
      </c>
      <c r="N132" s="21">
        <f t="shared" si="4"/>
        <v>9.643176</v>
      </c>
      <c r="O132" s="26">
        <f t="shared" si="3"/>
        <v>4.8215</v>
      </c>
      <c r="P132" s="30">
        <v>4.8215</v>
      </c>
      <c r="Q132" s="30"/>
    </row>
    <row r="133" s="2" customFormat="true" ht="28" customHeight="true" spans="1:17">
      <c r="A133" s="13">
        <v>129</v>
      </c>
      <c r="B133" s="14" t="s">
        <v>20</v>
      </c>
      <c r="C133" s="14" t="s">
        <v>183</v>
      </c>
      <c r="D133" s="14" t="s">
        <v>184</v>
      </c>
      <c r="E133" s="14" t="s">
        <v>58</v>
      </c>
      <c r="F133" s="14" t="s">
        <v>29</v>
      </c>
      <c r="G133" s="21">
        <v>15</v>
      </c>
      <c r="H133" s="22">
        <v>0.042</v>
      </c>
      <c r="I133" s="25">
        <v>44694</v>
      </c>
      <c r="J133" s="25">
        <v>45093</v>
      </c>
      <c r="K133" s="26">
        <v>0</v>
      </c>
      <c r="L133" s="26">
        <v>15</v>
      </c>
      <c r="M133" s="26">
        <v>12</v>
      </c>
      <c r="N133" s="21">
        <f t="shared" si="4"/>
        <v>6</v>
      </c>
      <c r="O133" s="26">
        <f t="shared" ref="O133:O196" si="5">ROUNDDOWN(L133*20%,4)</f>
        <v>3</v>
      </c>
      <c r="P133" s="30">
        <v>3</v>
      </c>
      <c r="Q133" s="30"/>
    </row>
    <row r="134" s="2" customFormat="true" ht="28" customHeight="true" spans="1:17">
      <c r="A134" s="13">
        <v>130</v>
      </c>
      <c r="B134" s="14" t="s">
        <v>20</v>
      </c>
      <c r="C134" s="14" t="s">
        <v>185</v>
      </c>
      <c r="D134" s="14" t="s">
        <v>186</v>
      </c>
      <c r="E134" s="14" t="s">
        <v>48</v>
      </c>
      <c r="F134" s="14" t="s">
        <v>29</v>
      </c>
      <c r="G134" s="21">
        <v>20</v>
      </c>
      <c r="H134" s="22">
        <v>0.0395</v>
      </c>
      <c r="I134" s="25">
        <v>44709</v>
      </c>
      <c r="J134" s="25">
        <v>45093</v>
      </c>
      <c r="K134" s="26">
        <v>0</v>
      </c>
      <c r="L134" s="26">
        <v>20</v>
      </c>
      <c r="M134" s="26">
        <v>16</v>
      </c>
      <c r="N134" s="21">
        <f t="shared" si="4"/>
        <v>8</v>
      </c>
      <c r="O134" s="26">
        <f t="shared" si="5"/>
        <v>4</v>
      </c>
      <c r="P134" s="30">
        <v>4</v>
      </c>
      <c r="Q134" s="30"/>
    </row>
    <row r="135" s="2" customFormat="true" ht="28" customHeight="true" spans="1:17">
      <c r="A135" s="13">
        <v>131</v>
      </c>
      <c r="B135" s="14" t="s">
        <v>20</v>
      </c>
      <c r="C135" s="14" t="s">
        <v>187</v>
      </c>
      <c r="D135" s="14" t="s">
        <v>188</v>
      </c>
      <c r="E135" s="14" t="s">
        <v>28</v>
      </c>
      <c r="F135" s="14" t="s">
        <v>29</v>
      </c>
      <c r="G135" s="21">
        <v>10</v>
      </c>
      <c r="H135" s="22">
        <v>0.0395</v>
      </c>
      <c r="I135" s="25">
        <v>44697</v>
      </c>
      <c r="J135" s="25">
        <v>45093</v>
      </c>
      <c r="K135" s="26">
        <v>0.230865</v>
      </c>
      <c r="L135" s="26">
        <v>9.769135</v>
      </c>
      <c r="M135" s="26">
        <v>7.815308</v>
      </c>
      <c r="N135" s="21">
        <f t="shared" si="4"/>
        <v>3.907654</v>
      </c>
      <c r="O135" s="26">
        <f t="shared" si="5"/>
        <v>1.9538</v>
      </c>
      <c r="P135" s="30">
        <v>1.9538</v>
      </c>
      <c r="Q135" s="30"/>
    </row>
    <row r="136" s="2" customFormat="true" ht="28" customHeight="true" spans="1:17">
      <c r="A136" s="13">
        <v>132</v>
      </c>
      <c r="B136" s="14" t="s">
        <v>20</v>
      </c>
      <c r="C136" s="14" t="s">
        <v>187</v>
      </c>
      <c r="D136" s="14" t="s">
        <v>188</v>
      </c>
      <c r="E136" s="14" t="s">
        <v>28</v>
      </c>
      <c r="F136" s="14" t="s">
        <v>29</v>
      </c>
      <c r="G136" s="21">
        <v>20</v>
      </c>
      <c r="H136" s="22">
        <v>0.0395</v>
      </c>
      <c r="I136" s="25">
        <v>44705</v>
      </c>
      <c r="J136" s="25">
        <v>45093</v>
      </c>
      <c r="K136" s="26">
        <v>0</v>
      </c>
      <c r="L136" s="26">
        <v>20</v>
      </c>
      <c r="M136" s="26">
        <v>16</v>
      </c>
      <c r="N136" s="21">
        <f t="shared" si="4"/>
        <v>8</v>
      </c>
      <c r="O136" s="26">
        <f t="shared" si="5"/>
        <v>4</v>
      </c>
      <c r="P136" s="30">
        <v>4</v>
      </c>
      <c r="Q136" s="30"/>
    </row>
    <row r="137" s="2" customFormat="true" ht="28" customHeight="true" spans="1:17">
      <c r="A137" s="13">
        <v>133</v>
      </c>
      <c r="B137" s="14" t="s">
        <v>20</v>
      </c>
      <c r="C137" s="14" t="s">
        <v>189</v>
      </c>
      <c r="D137" s="14" t="s">
        <v>190</v>
      </c>
      <c r="E137" s="14" t="s">
        <v>36</v>
      </c>
      <c r="F137" s="14" t="s">
        <v>29</v>
      </c>
      <c r="G137" s="21">
        <v>50</v>
      </c>
      <c r="H137" s="22">
        <v>0.057</v>
      </c>
      <c r="I137" s="25">
        <v>44702</v>
      </c>
      <c r="J137" s="25">
        <v>45093</v>
      </c>
      <c r="K137" s="26">
        <v>0</v>
      </c>
      <c r="L137" s="26">
        <v>50</v>
      </c>
      <c r="M137" s="26">
        <v>40</v>
      </c>
      <c r="N137" s="21">
        <f t="shared" si="4"/>
        <v>20</v>
      </c>
      <c r="O137" s="26">
        <f t="shared" si="5"/>
        <v>10</v>
      </c>
      <c r="P137" s="30">
        <v>10</v>
      </c>
      <c r="Q137" s="30"/>
    </row>
    <row r="138" s="2" customFormat="true" ht="28" customHeight="true" spans="1:17">
      <c r="A138" s="13">
        <v>134</v>
      </c>
      <c r="B138" s="14" t="s">
        <v>20</v>
      </c>
      <c r="C138" s="14" t="s">
        <v>189</v>
      </c>
      <c r="D138" s="14" t="s">
        <v>190</v>
      </c>
      <c r="E138" s="14" t="s">
        <v>36</v>
      </c>
      <c r="F138" s="14" t="s">
        <v>29</v>
      </c>
      <c r="G138" s="21">
        <v>10</v>
      </c>
      <c r="H138" s="22">
        <v>0.057</v>
      </c>
      <c r="I138" s="25">
        <v>44702</v>
      </c>
      <c r="J138" s="25">
        <v>45093</v>
      </c>
      <c r="K138" s="26">
        <v>0</v>
      </c>
      <c r="L138" s="26">
        <v>10</v>
      </c>
      <c r="M138" s="26">
        <v>8</v>
      </c>
      <c r="N138" s="21">
        <f t="shared" si="4"/>
        <v>4</v>
      </c>
      <c r="O138" s="26">
        <f t="shared" si="5"/>
        <v>2</v>
      </c>
      <c r="P138" s="30">
        <v>2</v>
      </c>
      <c r="Q138" s="30"/>
    </row>
    <row r="139" s="2" customFormat="true" ht="28" customHeight="true" spans="1:17">
      <c r="A139" s="13">
        <v>135</v>
      </c>
      <c r="B139" s="14" t="s">
        <v>20</v>
      </c>
      <c r="C139" s="14" t="s">
        <v>191</v>
      </c>
      <c r="D139" s="14" t="s">
        <v>192</v>
      </c>
      <c r="E139" s="14" t="s">
        <v>36</v>
      </c>
      <c r="F139" s="14" t="s">
        <v>29</v>
      </c>
      <c r="G139" s="21">
        <v>50</v>
      </c>
      <c r="H139" s="22">
        <v>0.0415</v>
      </c>
      <c r="I139" s="25">
        <v>44708</v>
      </c>
      <c r="J139" s="25">
        <v>45105</v>
      </c>
      <c r="K139" s="26">
        <v>24.910811</v>
      </c>
      <c r="L139" s="26">
        <v>25.089189</v>
      </c>
      <c r="M139" s="26">
        <v>20.071351</v>
      </c>
      <c r="N139" s="21">
        <f t="shared" si="4"/>
        <v>10.035676</v>
      </c>
      <c r="O139" s="26">
        <f t="shared" si="5"/>
        <v>5.0178</v>
      </c>
      <c r="P139" s="30">
        <v>5.0178</v>
      </c>
      <c r="Q139" s="30"/>
    </row>
    <row r="140" s="2" customFormat="true" ht="28" customHeight="true" spans="1:17">
      <c r="A140" s="13">
        <v>136</v>
      </c>
      <c r="B140" s="14" t="s">
        <v>20</v>
      </c>
      <c r="C140" s="14" t="s">
        <v>191</v>
      </c>
      <c r="D140" s="14" t="s">
        <v>192</v>
      </c>
      <c r="E140" s="14" t="s">
        <v>36</v>
      </c>
      <c r="F140" s="14" t="s">
        <v>29</v>
      </c>
      <c r="G140" s="21">
        <v>2</v>
      </c>
      <c r="H140" s="22">
        <v>0.0415</v>
      </c>
      <c r="I140" s="25">
        <v>44708</v>
      </c>
      <c r="J140" s="25">
        <v>45105</v>
      </c>
      <c r="K140" s="26">
        <v>0</v>
      </c>
      <c r="L140" s="26">
        <v>2</v>
      </c>
      <c r="M140" s="26">
        <v>1.6</v>
      </c>
      <c r="N140" s="21">
        <f t="shared" si="4"/>
        <v>0.8</v>
      </c>
      <c r="O140" s="26">
        <f t="shared" si="5"/>
        <v>0.4</v>
      </c>
      <c r="P140" s="30">
        <v>0.4</v>
      </c>
      <c r="Q140" s="30"/>
    </row>
    <row r="141" s="2" customFormat="true" ht="28" customHeight="true" spans="1:17">
      <c r="A141" s="13">
        <v>137</v>
      </c>
      <c r="B141" s="14" t="s">
        <v>20</v>
      </c>
      <c r="C141" s="14" t="s">
        <v>193</v>
      </c>
      <c r="D141" s="14" t="s">
        <v>194</v>
      </c>
      <c r="E141" s="14" t="s">
        <v>73</v>
      </c>
      <c r="F141" s="14" t="s">
        <v>29</v>
      </c>
      <c r="G141" s="21">
        <v>37</v>
      </c>
      <c r="H141" s="22">
        <v>0.0395</v>
      </c>
      <c r="I141" s="25">
        <v>44728</v>
      </c>
      <c r="J141" s="25">
        <v>45105</v>
      </c>
      <c r="K141" s="26">
        <v>0</v>
      </c>
      <c r="L141" s="26">
        <v>37</v>
      </c>
      <c r="M141" s="26">
        <v>29.6</v>
      </c>
      <c r="N141" s="21">
        <f t="shared" si="4"/>
        <v>14.8</v>
      </c>
      <c r="O141" s="26">
        <f t="shared" si="5"/>
        <v>7.4</v>
      </c>
      <c r="P141" s="30">
        <v>7.4</v>
      </c>
      <c r="Q141" s="30"/>
    </row>
    <row r="142" s="2" customFormat="true" ht="28" customHeight="true" spans="1:17">
      <c r="A142" s="13">
        <v>138</v>
      </c>
      <c r="B142" s="14" t="s">
        <v>20</v>
      </c>
      <c r="C142" s="14" t="s">
        <v>195</v>
      </c>
      <c r="D142" s="14" t="s">
        <v>196</v>
      </c>
      <c r="E142" s="14" t="s">
        <v>28</v>
      </c>
      <c r="F142" s="14" t="s">
        <v>29</v>
      </c>
      <c r="G142" s="21">
        <v>100</v>
      </c>
      <c r="H142" s="22">
        <v>0.0385</v>
      </c>
      <c r="I142" s="25">
        <v>44732</v>
      </c>
      <c r="J142" s="25">
        <v>45105</v>
      </c>
      <c r="K142" s="26">
        <v>0.001534</v>
      </c>
      <c r="L142" s="26">
        <v>99.998466</v>
      </c>
      <c r="M142" s="26">
        <v>79.998773</v>
      </c>
      <c r="N142" s="21">
        <f t="shared" si="4"/>
        <v>39.999386</v>
      </c>
      <c r="O142" s="26">
        <f t="shared" si="5"/>
        <v>19.9996</v>
      </c>
      <c r="P142" s="30">
        <v>19.9996</v>
      </c>
      <c r="Q142" s="30"/>
    </row>
    <row r="143" s="2" customFormat="true" ht="28" customHeight="true" spans="1:17">
      <c r="A143" s="13">
        <v>139</v>
      </c>
      <c r="B143" s="14" t="s">
        <v>20</v>
      </c>
      <c r="C143" s="14" t="s">
        <v>197</v>
      </c>
      <c r="D143" s="14" t="s">
        <v>198</v>
      </c>
      <c r="E143" s="14" t="s">
        <v>36</v>
      </c>
      <c r="F143" s="14" t="s">
        <v>29</v>
      </c>
      <c r="G143" s="21">
        <v>12</v>
      </c>
      <c r="H143" s="22">
        <v>0.0415</v>
      </c>
      <c r="I143" s="25">
        <v>44735</v>
      </c>
      <c r="J143" s="25">
        <v>45105</v>
      </c>
      <c r="K143" s="26">
        <v>0</v>
      </c>
      <c r="L143" s="26">
        <v>12</v>
      </c>
      <c r="M143" s="26">
        <v>9.6</v>
      </c>
      <c r="N143" s="21">
        <f t="shared" si="4"/>
        <v>4.8</v>
      </c>
      <c r="O143" s="26">
        <f t="shared" si="5"/>
        <v>2.4</v>
      </c>
      <c r="P143" s="30">
        <v>2.4</v>
      </c>
      <c r="Q143" s="30"/>
    </row>
    <row r="144" s="2" customFormat="true" ht="28" customHeight="true" spans="1:17">
      <c r="A144" s="13">
        <v>140</v>
      </c>
      <c r="B144" s="14" t="s">
        <v>20</v>
      </c>
      <c r="C144" s="14" t="s">
        <v>199</v>
      </c>
      <c r="D144" s="14" t="s">
        <v>200</v>
      </c>
      <c r="E144" s="14" t="s">
        <v>28</v>
      </c>
      <c r="F144" s="14" t="s">
        <v>29</v>
      </c>
      <c r="G144" s="21">
        <v>50</v>
      </c>
      <c r="H144" s="22">
        <v>0.075</v>
      </c>
      <c r="I144" s="25">
        <v>44736</v>
      </c>
      <c r="J144" s="25">
        <v>45105</v>
      </c>
      <c r="K144" s="26">
        <v>0</v>
      </c>
      <c r="L144" s="26">
        <v>50</v>
      </c>
      <c r="M144" s="26">
        <v>40</v>
      </c>
      <c r="N144" s="21">
        <f t="shared" si="4"/>
        <v>20</v>
      </c>
      <c r="O144" s="26">
        <f t="shared" si="5"/>
        <v>10</v>
      </c>
      <c r="P144" s="30">
        <v>10</v>
      </c>
      <c r="Q144" s="30"/>
    </row>
    <row r="145" s="2" customFormat="true" ht="28" customHeight="true" spans="1:17">
      <c r="A145" s="13">
        <v>141</v>
      </c>
      <c r="B145" s="14" t="s">
        <v>20</v>
      </c>
      <c r="C145" s="14" t="s">
        <v>199</v>
      </c>
      <c r="D145" s="14" t="s">
        <v>200</v>
      </c>
      <c r="E145" s="14" t="s">
        <v>28</v>
      </c>
      <c r="F145" s="14" t="s">
        <v>29</v>
      </c>
      <c r="G145" s="21">
        <v>50</v>
      </c>
      <c r="H145" s="22">
        <v>0.075</v>
      </c>
      <c r="I145" s="25">
        <v>44739</v>
      </c>
      <c r="J145" s="25">
        <v>45105</v>
      </c>
      <c r="K145" s="26">
        <v>0</v>
      </c>
      <c r="L145" s="26">
        <v>50</v>
      </c>
      <c r="M145" s="26">
        <v>40</v>
      </c>
      <c r="N145" s="21">
        <f t="shared" si="4"/>
        <v>20</v>
      </c>
      <c r="O145" s="26">
        <f t="shared" si="5"/>
        <v>10</v>
      </c>
      <c r="P145" s="30">
        <v>10</v>
      </c>
      <c r="Q145" s="30"/>
    </row>
    <row r="146" s="2" customFormat="true" ht="28" customHeight="true" spans="1:17">
      <c r="A146" s="13">
        <v>142</v>
      </c>
      <c r="B146" s="14" t="s">
        <v>20</v>
      </c>
      <c r="C146" s="14" t="s">
        <v>201</v>
      </c>
      <c r="D146" s="14" t="s">
        <v>202</v>
      </c>
      <c r="E146" s="14" t="s">
        <v>36</v>
      </c>
      <c r="F146" s="14" t="s">
        <v>29</v>
      </c>
      <c r="G146" s="21">
        <v>50</v>
      </c>
      <c r="H146" s="22">
        <v>0.0415</v>
      </c>
      <c r="I146" s="25">
        <v>44740</v>
      </c>
      <c r="J146" s="25">
        <v>45105</v>
      </c>
      <c r="K146" s="26">
        <v>0</v>
      </c>
      <c r="L146" s="26">
        <v>50</v>
      </c>
      <c r="M146" s="26">
        <v>40</v>
      </c>
      <c r="N146" s="21">
        <f t="shared" si="4"/>
        <v>20</v>
      </c>
      <c r="O146" s="26">
        <f t="shared" si="5"/>
        <v>10</v>
      </c>
      <c r="P146" s="30">
        <v>10</v>
      </c>
      <c r="Q146" s="30"/>
    </row>
    <row r="147" s="2" customFormat="true" ht="28" customHeight="true" spans="1:17">
      <c r="A147" s="13">
        <v>143</v>
      </c>
      <c r="B147" s="14" t="s">
        <v>20</v>
      </c>
      <c r="C147" s="14" t="s">
        <v>203</v>
      </c>
      <c r="D147" s="14" t="s">
        <v>204</v>
      </c>
      <c r="E147" s="14" t="s">
        <v>66</v>
      </c>
      <c r="F147" s="14" t="s">
        <v>146</v>
      </c>
      <c r="G147" s="21">
        <v>8</v>
      </c>
      <c r="H147" s="22">
        <v>0.039</v>
      </c>
      <c r="I147" s="25">
        <v>44741</v>
      </c>
      <c r="J147" s="25">
        <v>45105</v>
      </c>
      <c r="K147" s="26">
        <v>0.000198</v>
      </c>
      <c r="L147" s="26">
        <v>7.999802</v>
      </c>
      <c r="M147" s="26">
        <v>6.399842</v>
      </c>
      <c r="N147" s="21">
        <f t="shared" si="4"/>
        <v>3.199921</v>
      </c>
      <c r="O147" s="26">
        <f t="shared" si="5"/>
        <v>1.5999</v>
      </c>
      <c r="P147" s="30">
        <v>1.5999</v>
      </c>
      <c r="Q147" s="30"/>
    </row>
    <row r="148" s="2" customFormat="true" ht="28" customHeight="true" spans="1:17">
      <c r="A148" s="13">
        <v>144</v>
      </c>
      <c r="B148" s="14" t="s">
        <v>20</v>
      </c>
      <c r="C148" s="14" t="s">
        <v>205</v>
      </c>
      <c r="D148" s="14" t="s">
        <v>206</v>
      </c>
      <c r="E148" s="14" t="s">
        <v>25</v>
      </c>
      <c r="F148" s="14" t="s">
        <v>146</v>
      </c>
      <c r="G148" s="21">
        <v>10</v>
      </c>
      <c r="H148" s="22">
        <v>0.042</v>
      </c>
      <c r="I148" s="25">
        <v>44694</v>
      </c>
      <c r="J148" s="25">
        <v>45114</v>
      </c>
      <c r="K148" s="26">
        <v>0</v>
      </c>
      <c r="L148" s="26">
        <v>10</v>
      </c>
      <c r="M148" s="26">
        <v>8</v>
      </c>
      <c r="N148" s="21">
        <f t="shared" si="4"/>
        <v>4</v>
      </c>
      <c r="O148" s="26">
        <f t="shared" si="5"/>
        <v>2</v>
      </c>
      <c r="P148" s="30">
        <v>2</v>
      </c>
      <c r="Q148" s="30"/>
    </row>
    <row r="149" s="2" customFormat="true" ht="28" customHeight="true" spans="1:17">
      <c r="A149" s="13">
        <v>145</v>
      </c>
      <c r="B149" s="14" t="s">
        <v>20</v>
      </c>
      <c r="C149" s="14" t="s">
        <v>207</v>
      </c>
      <c r="D149" s="14" t="s">
        <v>208</v>
      </c>
      <c r="E149" s="14" t="s">
        <v>25</v>
      </c>
      <c r="F149" s="14" t="s">
        <v>146</v>
      </c>
      <c r="G149" s="21">
        <v>49</v>
      </c>
      <c r="H149" s="22">
        <v>0.048</v>
      </c>
      <c r="I149" s="25">
        <v>44720</v>
      </c>
      <c r="J149" s="25">
        <v>45132</v>
      </c>
      <c r="K149" s="26">
        <v>0</v>
      </c>
      <c r="L149" s="26">
        <v>49</v>
      </c>
      <c r="M149" s="26">
        <v>39.2</v>
      </c>
      <c r="N149" s="21">
        <f t="shared" si="4"/>
        <v>19.6</v>
      </c>
      <c r="O149" s="26">
        <f t="shared" si="5"/>
        <v>9.8</v>
      </c>
      <c r="P149" s="30">
        <v>9.8</v>
      </c>
      <c r="Q149" s="30"/>
    </row>
    <row r="150" s="2" customFormat="true" ht="28" customHeight="true" spans="1:17">
      <c r="A150" s="13">
        <v>146</v>
      </c>
      <c r="B150" s="14" t="s">
        <v>20</v>
      </c>
      <c r="C150" s="14" t="s">
        <v>209</v>
      </c>
      <c r="D150" s="14" t="s">
        <v>209</v>
      </c>
      <c r="E150" s="14" t="s">
        <v>25</v>
      </c>
      <c r="F150" s="14" t="s">
        <v>23</v>
      </c>
      <c r="G150" s="21">
        <v>150</v>
      </c>
      <c r="H150" s="22">
        <v>0.048</v>
      </c>
      <c r="I150" s="25">
        <v>44722</v>
      </c>
      <c r="J150" s="25">
        <v>45139</v>
      </c>
      <c r="K150" s="26">
        <v>2.312403</v>
      </c>
      <c r="L150" s="26">
        <v>147.687597</v>
      </c>
      <c r="M150" s="26">
        <v>118.150078</v>
      </c>
      <c r="N150" s="21">
        <f t="shared" si="4"/>
        <v>59.075039</v>
      </c>
      <c r="O150" s="26">
        <f t="shared" si="5"/>
        <v>29.5375</v>
      </c>
      <c r="P150" s="30">
        <v>29.5375</v>
      </c>
      <c r="Q150" s="30"/>
    </row>
    <row r="151" s="2" customFormat="true" ht="28" customHeight="true" spans="1:17">
      <c r="A151" s="13">
        <v>147</v>
      </c>
      <c r="B151" s="14" t="s">
        <v>20</v>
      </c>
      <c r="C151" s="14" t="s">
        <v>210</v>
      </c>
      <c r="D151" s="14" t="s">
        <v>211</v>
      </c>
      <c r="E151" s="14" t="s">
        <v>25</v>
      </c>
      <c r="F151" s="14" t="s">
        <v>146</v>
      </c>
      <c r="G151" s="21">
        <v>10</v>
      </c>
      <c r="H151" s="22">
        <v>0.042</v>
      </c>
      <c r="I151" s="25">
        <v>44726</v>
      </c>
      <c r="J151" s="25">
        <v>45147</v>
      </c>
      <c r="K151" s="26">
        <v>3.091833</v>
      </c>
      <c r="L151" s="26">
        <v>6.908167</v>
      </c>
      <c r="M151" s="26">
        <v>5.526534</v>
      </c>
      <c r="N151" s="21">
        <f t="shared" si="4"/>
        <v>2.763267</v>
      </c>
      <c r="O151" s="26">
        <f t="shared" si="5"/>
        <v>1.3816</v>
      </c>
      <c r="P151" s="30">
        <v>1.3816</v>
      </c>
      <c r="Q151" s="30"/>
    </row>
    <row r="152" s="2" customFormat="true" ht="28" customHeight="true" spans="1:17">
      <c r="A152" s="13">
        <v>148</v>
      </c>
      <c r="B152" s="14" t="s">
        <v>20</v>
      </c>
      <c r="C152" s="14" t="s">
        <v>212</v>
      </c>
      <c r="D152" s="14" t="s">
        <v>213</v>
      </c>
      <c r="E152" s="14" t="s">
        <v>42</v>
      </c>
      <c r="F152" s="14" t="s">
        <v>29</v>
      </c>
      <c r="G152" s="21">
        <v>50</v>
      </c>
      <c r="H152" s="22">
        <v>0.039</v>
      </c>
      <c r="I152" s="25">
        <v>45042</v>
      </c>
      <c r="J152" s="25">
        <v>45222</v>
      </c>
      <c r="K152" s="26">
        <v>0</v>
      </c>
      <c r="L152" s="26">
        <v>50</v>
      </c>
      <c r="M152" s="26">
        <v>40</v>
      </c>
      <c r="N152" s="21">
        <f t="shared" si="4"/>
        <v>20</v>
      </c>
      <c r="O152" s="26">
        <f t="shared" si="5"/>
        <v>10</v>
      </c>
      <c r="P152" s="30">
        <v>10</v>
      </c>
      <c r="Q152" s="30"/>
    </row>
    <row r="153" s="2" customFormat="true" ht="28" customHeight="true" spans="1:17">
      <c r="A153" s="13">
        <v>149</v>
      </c>
      <c r="B153" s="14" t="s">
        <v>20</v>
      </c>
      <c r="C153" s="14" t="s">
        <v>212</v>
      </c>
      <c r="D153" s="14" t="s">
        <v>213</v>
      </c>
      <c r="E153" s="14" t="s">
        <v>42</v>
      </c>
      <c r="F153" s="14" t="s">
        <v>29</v>
      </c>
      <c r="G153" s="21">
        <v>40</v>
      </c>
      <c r="H153" s="22">
        <v>0.039</v>
      </c>
      <c r="I153" s="25">
        <v>45042</v>
      </c>
      <c r="J153" s="25">
        <v>45222</v>
      </c>
      <c r="K153" s="26">
        <v>0</v>
      </c>
      <c r="L153" s="26">
        <v>40</v>
      </c>
      <c r="M153" s="26">
        <v>32</v>
      </c>
      <c r="N153" s="21">
        <f t="shared" si="4"/>
        <v>16</v>
      </c>
      <c r="O153" s="26">
        <f t="shared" si="5"/>
        <v>8</v>
      </c>
      <c r="P153" s="30">
        <v>8</v>
      </c>
      <c r="Q153" s="30"/>
    </row>
    <row r="154" s="2" customFormat="true" ht="28" customHeight="true" spans="1:17">
      <c r="A154" s="13">
        <v>150</v>
      </c>
      <c r="B154" s="14" t="s">
        <v>20</v>
      </c>
      <c r="C154" s="14" t="s">
        <v>212</v>
      </c>
      <c r="D154" s="14" t="s">
        <v>213</v>
      </c>
      <c r="E154" s="14" t="s">
        <v>42</v>
      </c>
      <c r="F154" s="14" t="s">
        <v>29</v>
      </c>
      <c r="G154" s="21">
        <v>10</v>
      </c>
      <c r="H154" s="22">
        <v>0.039</v>
      </c>
      <c r="I154" s="25">
        <v>45042</v>
      </c>
      <c r="J154" s="25">
        <v>45222</v>
      </c>
      <c r="K154" s="26">
        <v>0</v>
      </c>
      <c r="L154" s="26">
        <v>10</v>
      </c>
      <c r="M154" s="26">
        <v>8</v>
      </c>
      <c r="N154" s="21">
        <f t="shared" si="4"/>
        <v>4</v>
      </c>
      <c r="O154" s="26">
        <f t="shared" si="5"/>
        <v>2</v>
      </c>
      <c r="P154" s="30">
        <v>2</v>
      </c>
      <c r="Q154" s="30"/>
    </row>
    <row r="155" s="2" customFormat="true" ht="28" customHeight="true" spans="1:17">
      <c r="A155" s="13">
        <v>151</v>
      </c>
      <c r="B155" s="14" t="s">
        <v>20</v>
      </c>
      <c r="C155" s="14" t="s">
        <v>212</v>
      </c>
      <c r="D155" s="14" t="s">
        <v>213</v>
      </c>
      <c r="E155" s="14" t="s">
        <v>42</v>
      </c>
      <c r="F155" s="14" t="s">
        <v>29</v>
      </c>
      <c r="G155" s="21">
        <v>50</v>
      </c>
      <c r="H155" s="22">
        <v>0.039</v>
      </c>
      <c r="I155" s="25">
        <v>45042</v>
      </c>
      <c r="J155" s="25">
        <v>45222</v>
      </c>
      <c r="K155" s="26">
        <v>0</v>
      </c>
      <c r="L155" s="26">
        <v>50</v>
      </c>
      <c r="M155" s="26">
        <v>40</v>
      </c>
      <c r="N155" s="21">
        <f t="shared" si="4"/>
        <v>20</v>
      </c>
      <c r="O155" s="26">
        <f t="shared" si="5"/>
        <v>10</v>
      </c>
      <c r="P155" s="30">
        <v>10</v>
      </c>
      <c r="Q155" s="30"/>
    </row>
    <row r="156" s="2" customFormat="true" ht="28" customHeight="true" spans="1:17">
      <c r="A156" s="13">
        <v>152</v>
      </c>
      <c r="B156" s="14" t="s">
        <v>20</v>
      </c>
      <c r="C156" s="14" t="s">
        <v>212</v>
      </c>
      <c r="D156" s="14" t="s">
        <v>213</v>
      </c>
      <c r="E156" s="14" t="s">
        <v>42</v>
      </c>
      <c r="F156" s="14" t="s">
        <v>29</v>
      </c>
      <c r="G156" s="21">
        <v>50</v>
      </c>
      <c r="H156" s="22">
        <v>0.039</v>
      </c>
      <c r="I156" s="25">
        <v>45042</v>
      </c>
      <c r="J156" s="25">
        <v>45222</v>
      </c>
      <c r="K156" s="26">
        <v>0</v>
      </c>
      <c r="L156" s="26">
        <v>50</v>
      </c>
      <c r="M156" s="26">
        <v>40</v>
      </c>
      <c r="N156" s="21">
        <f t="shared" si="4"/>
        <v>20</v>
      </c>
      <c r="O156" s="26">
        <f t="shared" si="5"/>
        <v>10</v>
      </c>
      <c r="P156" s="30">
        <v>10</v>
      </c>
      <c r="Q156" s="30"/>
    </row>
    <row r="157" s="2" customFormat="true" ht="28" customHeight="true" spans="1:17">
      <c r="A157" s="13">
        <v>153</v>
      </c>
      <c r="B157" s="14" t="s">
        <v>20</v>
      </c>
      <c r="C157" s="14" t="s">
        <v>214</v>
      </c>
      <c r="D157" s="14" t="s">
        <v>214</v>
      </c>
      <c r="E157" s="14" t="s">
        <v>46</v>
      </c>
      <c r="F157" s="14" t="s">
        <v>23</v>
      </c>
      <c r="G157" s="21">
        <v>200</v>
      </c>
      <c r="H157" s="22">
        <v>0.057</v>
      </c>
      <c r="I157" s="25">
        <v>44995</v>
      </c>
      <c r="J157" s="25">
        <v>45231</v>
      </c>
      <c r="K157" s="26">
        <v>0</v>
      </c>
      <c r="L157" s="26">
        <v>200</v>
      </c>
      <c r="M157" s="26">
        <v>160</v>
      </c>
      <c r="N157" s="21">
        <f t="shared" si="4"/>
        <v>80</v>
      </c>
      <c r="O157" s="26">
        <f t="shared" si="5"/>
        <v>40</v>
      </c>
      <c r="P157" s="30">
        <v>40</v>
      </c>
      <c r="Q157" s="30"/>
    </row>
    <row r="158" s="2" customFormat="true" ht="28" customHeight="true" spans="1:17">
      <c r="A158" s="13">
        <v>154</v>
      </c>
      <c r="B158" s="14" t="s">
        <v>20</v>
      </c>
      <c r="C158" s="14" t="s">
        <v>214</v>
      </c>
      <c r="D158" s="14" t="s">
        <v>214</v>
      </c>
      <c r="E158" s="14" t="s">
        <v>46</v>
      </c>
      <c r="F158" s="14" t="s">
        <v>23</v>
      </c>
      <c r="G158" s="21">
        <v>50</v>
      </c>
      <c r="H158" s="22">
        <v>0.057</v>
      </c>
      <c r="I158" s="25">
        <v>44998</v>
      </c>
      <c r="J158" s="25">
        <v>45231</v>
      </c>
      <c r="K158" s="26">
        <v>0</v>
      </c>
      <c r="L158" s="26">
        <v>50</v>
      </c>
      <c r="M158" s="26">
        <v>40</v>
      </c>
      <c r="N158" s="21">
        <f t="shared" si="4"/>
        <v>20</v>
      </c>
      <c r="O158" s="26">
        <f t="shared" si="5"/>
        <v>10</v>
      </c>
      <c r="P158" s="30">
        <v>10</v>
      </c>
      <c r="Q158" s="30"/>
    </row>
    <row r="159" s="2" customFormat="true" ht="28" customHeight="true" spans="1:17">
      <c r="A159" s="13">
        <v>155</v>
      </c>
      <c r="B159" s="14" t="s">
        <v>20</v>
      </c>
      <c r="C159" s="14" t="s">
        <v>215</v>
      </c>
      <c r="D159" s="14" t="s">
        <v>216</v>
      </c>
      <c r="E159" s="14" t="s">
        <v>48</v>
      </c>
      <c r="F159" s="14" t="s">
        <v>29</v>
      </c>
      <c r="G159" s="21">
        <v>50</v>
      </c>
      <c r="H159" s="22">
        <v>0.0698</v>
      </c>
      <c r="I159" s="25">
        <v>45051</v>
      </c>
      <c r="J159" s="25">
        <v>45288</v>
      </c>
      <c r="K159" s="26">
        <v>0</v>
      </c>
      <c r="L159" s="26">
        <v>50</v>
      </c>
      <c r="M159" s="26">
        <v>40</v>
      </c>
      <c r="N159" s="21">
        <f t="shared" si="4"/>
        <v>20</v>
      </c>
      <c r="O159" s="26">
        <f t="shared" si="5"/>
        <v>10</v>
      </c>
      <c r="P159" s="30">
        <v>10</v>
      </c>
      <c r="Q159" s="30"/>
    </row>
    <row r="160" s="2" customFormat="true" ht="28" customHeight="true" spans="1:17">
      <c r="A160" s="13">
        <v>156</v>
      </c>
      <c r="B160" s="14" t="s">
        <v>20</v>
      </c>
      <c r="C160" s="14" t="s">
        <v>215</v>
      </c>
      <c r="D160" s="14" t="s">
        <v>216</v>
      </c>
      <c r="E160" s="14" t="s">
        <v>48</v>
      </c>
      <c r="F160" s="14" t="s">
        <v>29</v>
      </c>
      <c r="G160" s="21">
        <v>10</v>
      </c>
      <c r="H160" s="22">
        <v>0.0698</v>
      </c>
      <c r="I160" s="25">
        <v>45051</v>
      </c>
      <c r="J160" s="25">
        <v>45288</v>
      </c>
      <c r="K160" s="26">
        <v>0</v>
      </c>
      <c r="L160" s="26">
        <v>10</v>
      </c>
      <c r="M160" s="26">
        <v>8</v>
      </c>
      <c r="N160" s="21">
        <f t="shared" si="4"/>
        <v>4</v>
      </c>
      <c r="O160" s="26">
        <f t="shared" si="5"/>
        <v>2</v>
      </c>
      <c r="P160" s="30">
        <v>2</v>
      </c>
      <c r="Q160" s="30"/>
    </row>
    <row r="161" s="2" customFormat="true" ht="28" customHeight="true" spans="1:17">
      <c r="A161" s="13">
        <v>157</v>
      </c>
      <c r="B161" s="14" t="s">
        <v>20</v>
      </c>
      <c r="C161" s="14" t="s">
        <v>217</v>
      </c>
      <c r="D161" s="14" t="s">
        <v>218</v>
      </c>
      <c r="E161" s="14" t="s">
        <v>61</v>
      </c>
      <c r="F161" s="14" t="s">
        <v>29</v>
      </c>
      <c r="G161" s="21">
        <v>100</v>
      </c>
      <c r="H161" s="22">
        <v>0.085</v>
      </c>
      <c r="I161" s="25">
        <v>44522</v>
      </c>
      <c r="J161" s="25">
        <v>44974</v>
      </c>
      <c r="K161" s="26">
        <v>8.079942</v>
      </c>
      <c r="L161" s="26">
        <v>91.920058</v>
      </c>
      <c r="M161" s="26">
        <v>73.536046</v>
      </c>
      <c r="N161" s="21">
        <f t="shared" ref="N161:N168" si="6">M161-ROUND(M161/0.8*0.3,6)</f>
        <v>45.960029</v>
      </c>
      <c r="O161" s="26">
        <f t="shared" si="5"/>
        <v>18.384</v>
      </c>
      <c r="P161" s="30">
        <v>18.384</v>
      </c>
      <c r="Q161" s="30"/>
    </row>
    <row r="162" s="2" customFormat="true" ht="28" customHeight="true" spans="1:17">
      <c r="A162" s="13">
        <v>158</v>
      </c>
      <c r="B162" s="14" t="s">
        <v>20</v>
      </c>
      <c r="C162" s="14" t="s">
        <v>111</v>
      </c>
      <c r="D162" s="14" t="s">
        <v>111</v>
      </c>
      <c r="E162" s="14" t="s">
        <v>48</v>
      </c>
      <c r="F162" s="14" t="s">
        <v>23</v>
      </c>
      <c r="G162" s="21">
        <v>208</v>
      </c>
      <c r="H162" s="22">
        <v>0.06</v>
      </c>
      <c r="I162" s="25">
        <v>44764</v>
      </c>
      <c r="J162" s="25">
        <v>45000</v>
      </c>
      <c r="K162" s="26">
        <v>0</v>
      </c>
      <c r="L162" s="26">
        <v>208</v>
      </c>
      <c r="M162" s="26">
        <v>166.4</v>
      </c>
      <c r="N162" s="21">
        <f t="shared" si="6"/>
        <v>104</v>
      </c>
      <c r="O162" s="26">
        <f t="shared" si="5"/>
        <v>41.6</v>
      </c>
      <c r="P162" s="30">
        <v>41.6</v>
      </c>
      <c r="Q162" s="30"/>
    </row>
    <row r="163" s="2" customFormat="true" ht="28" customHeight="true" spans="1:17">
      <c r="A163" s="13">
        <v>159</v>
      </c>
      <c r="B163" s="14" t="s">
        <v>20</v>
      </c>
      <c r="C163" s="14" t="s">
        <v>219</v>
      </c>
      <c r="D163" s="14" t="s">
        <v>219</v>
      </c>
      <c r="E163" s="14" t="s">
        <v>22</v>
      </c>
      <c r="F163" s="14" t="s">
        <v>23</v>
      </c>
      <c r="G163" s="21">
        <v>300</v>
      </c>
      <c r="H163" s="22">
        <v>0.0698</v>
      </c>
      <c r="I163" s="25">
        <v>44568</v>
      </c>
      <c r="J163" s="25">
        <v>45001</v>
      </c>
      <c r="K163" s="26">
        <v>0</v>
      </c>
      <c r="L163" s="26">
        <v>300</v>
      </c>
      <c r="M163" s="26">
        <v>240</v>
      </c>
      <c r="N163" s="21">
        <f t="shared" si="6"/>
        <v>150</v>
      </c>
      <c r="O163" s="26">
        <f t="shared" si="5"/>
        <v>60</v>
      </c>
      <c r="P163" s="30">
        <v>60</v>
      </c>
      <c r="Q163" s="30"/>
    </row>
    <row r="164" s="2" customFormat="true" ht="28" customHeight="true" spans="1:17">
      <c r="A164" s="13">
        <v>160</v>
      </c>
      <c r="B164" s="14" t="s">
        <v>20</v>
      </c>
      <c r="C164" s="14" t="s">
        <v>220</v>
      </c>
      <c r="D164" s="14" t="s">
        <v>221</v>
      </c>
      <c r="E164" s="14" t="s">
        <v>34</v>
      </c>
      <c r="F164" s="14" t="s">
        <v>29</v>
      </c>
      <c r="G164" s="21">
        <v>59</v>
      </c>
      <c r="H164" s="22">
        <v>0.0888</v>
      </c>
      <c r="I164" s="25">
        <v>44586</v>
      </c>
      <c r="J164" s="25">
        <v>45014</v>
      </c>
      <c r="K164" s="26">
        <v>0</v>
      </c>
      <c r="L164" s="26">
        <v>59</v>
      </c>
      <c r="M164" s="26">
        <v>47.2</v>
      </c>
      <c r="N164" s="21">
        <f t="shared" si="6"/>
        <v>29.5</v>
      </c>
      <c r="O164" s="26">
        <f t="shared" si="5"/>
        <v>11.8</v>
      </c>
      <c r="P164" s="30">
        <v>11.8</v>
      </c>
      <c r="Q164" s="30"/>
    </row>
    <row r="165" s="2" customFormat="true" ht="28" customHeight="true" spans="1:17">
      <c r="A165" s="13">
        <v>161</v>
      </c>
      <c r="B165" s="14" t="s">
        <v>20</v>
      </c>
      <c r="C165" s="14" t="s">
        <v>222</v>
      </c>
      <c r="D165" s="14" t="s">
        <v>223</v>
      </c>
      <c r="E165" s="14" t="s">
        <v>28</v>
      </c>
      <c r="F165" s="14" t="s">
        <v>29</v>
      </c>
      <c r="G165" s="21">
        <v>100</v>
      </c>
      <c r="H165" s="22">
        <v>0.0888</v>
      </c>
      <c r="I165" s="25">
        <v>44617</v>
      </c>
      <c r="J165" s="25">
        <v>45061</v>
      </c>
      <c r="K165" s="26">
        <v>0.537878</v>
      </c>
      <c r="L165" s="26">
        <v>99.462122</v>
      </c>
      <c r="M165" s="26">
        <v>79.569697</v>
      </c>
      <c r="N165" s="21">
        <f t="shared" si="6"/>
        <v>49.731061</v>
      </c>
      <c r="O165" s="26">
        <f t="shared" si="5"/>
        <v>19.8924</v>
      </c>
      <c r="P165" s="30">
        <v>19.8924</v>
      </c>
      <c r="Q165" s="30"/>
    </row>
    <row r="166" s="2" customFormat="true" ht="28" customHeight="true" spans="1:17">
      <c r="A166" s="13">
        <v>162</v>
      </c>
      <c r="B166" s="14" t="s">
        <v>20</v>
      </c>
      <c r="C166" s="14" t="s">
        <v>224</v>
      </c>
      <c r="D166" s="14" t="s">
        <v>225</v>
      </c>
      <c r="E166" s="14" t="s">
        <v>32</v>
      </c>
      <c r="F166" s="14" t="s">
        <v>29</v>
      </c>
      <c r="G166" s="21">
        <v>99.939434</v>
      </c>
      <c r="H166" s="22">
        <v>0.085</v>
      </c>
      <c r="I166" s="25">
        <v>44897</v>
      </c>
      <c r="J166" s="25">
        <v>45072</v>
      </c>
      <c r="K166" s="26">
        <v>12.508998</v>
      </c>
      <c r="L166" s="26">
        <v>87.430436</v>
      </c>
      <c r="M166" s="26">
        <v>69.944349</v>
      </c>
      <c r="N166" s="21">
        <f t="shared" si="6"/>
        <v>43.715218</v>
      </c>
      <c r="O166" s="26">
        <f t="shared" si="5"/>
        <v>17.486</v>
      </c>
      <c r="P166" s="30">
        <v>17.486</v>
      </c>
      <c r="Q166" s="30"/>
    </row>
    <row r="167" s="2" customFormat="true" ht="28" customHeight="true" spans="1:17">
      <c r="A167" s="13">
        <v>163</v>
      </c>
      <c r="B167" s="14" t="s">
        <v>20</v>
      </c>
      <c r="C167" s="14" t="s">
        <v>226</v>
      </c>
      <c r="D167" s="14" t="s">
        <v>227</v>
      </c>
      <c r="E167" s="14" t="s">
        <v>32</v>
      </c>
      <c r="F167" s="14" t="s">
        <v>29</v>
      </c>
      <c r="G167" s="21">
        <v>52</v>
      </c>
      <c r="H167" s="22">
        <v>0.085</v>
      </c>
      <c r="I167" s="25">
        <v>44515</v>
      </c>
      <c r="J167" s="25">
        <v>45072</v>
      </c>
      <c r="K167" s="26">
        <v>14.511667</v>
      </c>
      <c r="L167" s="26">
        <v>37.488333</v>
      </c>
      <c r="M167" s="26">
        <v>29.990666</v>
      </c>
      <c r="N167" s="21">
        <f t="shared" si="6"/>
        <v>18.744166</v>
      </c>
      <c r="O167" s="26">
        <f t="shared" si="5"/>
        <v>7.4976</v>
      </c>
      <c r="P167" s="30">
        <v>7.4976</v>
      </c>
      <c r="Q167" s="30"/>
    </row>
    <row r="168" s="2" customFormat="true" ht="28" customHeight="true" spans="1:17">
      <c r="A168" s="13">
        <v>164</v>
      </c>
      <c r="B168" s="14" t="s">
        <v>20</v>
      </c>
      <c r="C168" s="14" t="s">
        <v>228</v>
      </c>
      <c r="D168" s="14" t="s">
        <v>228</v>
      </c>
      <c r="E168" s="14" t="s">
        <v>36</v>
      </c>
      <c r="F168" s="14" t="s">
        <v>23</v>
      </c>
      <c r="G168" s="21">
        <v>208</v>
      </c>
      <c r="H168" s="22">
        <v>0.0698</v>
      </c>
      <c r="I168" s="25">
        <v>44986</v>
      </c>
      <c r="J168" s="25">
        <v>45098</v>
      </c>
      <c r="K168" s="26">
        <v>84.695307</v>
      </c>
      <c r="L168" s="26">
        <v>123.304693</v>
      </c>
      <c r="M168" s="26">
        <v>98.643754</v>
      </c>
      <c r="N168" s="21">
        <f t="shared" si="6"/>
        <v>61.652346</v>
      </c>
      <c r="O168" s="26">
        <f t="shared" si="5"/>
        <v>24.6609</v>
      </c>
      <c r="P168" s="30">
        <v>24.6609</v>
      </c>
      <c r="Q168" s="30"/>
    </row>
    <row r="169" s="2" customFormat="true" ht="28" customHeight="true" spans="1:17">
      <c r="A169" s="13">
        <v>165</v>
      </c>
      <c r="B169" s="14" t="s">
        <v>20</v>
      </c>
      <c r="C169" s="14" t="s">
        <v>229</v>
      </c>
      <c r="D169" s="14" t="s">
        <v>230</v>
      </c>
      <c r="E169" s="14" t="s">
        <v>58</v>
      </c>
      <c r="F169" s="14" t="s">
        <v>29</v>
      </c>
      <c r="G169" s="21">
        <v>13</v>
      </c>
      <c r="H169" s="22">
        <v>0.0684</v>
      </c>
      <c r="I169" s="25">
        <v>44517</v>
      </c>
      <c r="J169" s="25">
        <v>45153</v>
      </c>
      <c r="K169" s="26">
        <v>4.887342</v>
      </c>
      <c r="L169" s="26">
        <v>8.112658</v>
      </c>
      <c r="M169" s="26">
        <v>6.490126</v>
      </c>
      <c r="N169" s="21">
        <f t="shared" ref="N169:N184" si="7">ROUND(L169*0.4,6)</f>
        <v>3.245063</v>
      </c>
      <c r="O169" s="26">
        <f t="shared" si="5"/>
        <v>1.6225</v>
      </c>
      <c r="P169" s="30">
        <v>1.6225</v>
      </c>
      <c r="Q169" s="30"/>
    </row>
    <row r="170" s="2" customFormat="true" ht="28" customHeight="true" spans="1:17">
      <c r="A170" s="13">
        <v>166</v>
      </c>
      <c r="B170" s="14" t="s">
        <v>20</v>
      </c>
      <c r="C170" s="14" t="s">
        <v>231</v>
      </c>
      <c r="D170" s="14" t="s">
        <v>232</v>
      </c>
      <c r="E170" s="14" t="s">
        <v>28</v>
      </c>
      <c r="F170" s="14" t="s">
        <v>29</v>
      </c>
      <c r="G170" s="21">
        <v>7</v>
      </c>
      <c r="H170" s="22">
        <v>0.0684</v>
      </c>
      <c r="I170" s="25">
        <v>44369</v>
      </c>
      <c r="J170" s="25">
        <v>45153</v>
      </c>
      <c r="K170" s="26">
        <v>6.615868</v>
      </c>
      <c r="L170" s="26">
        <v>0.384132</v>
      </c>
      <c r="M170" s="26">
        <v>0.307306</v>
      </c>
      <c r="N170" s="21">
        <f t="shared" si="7"/>
        <v>0.153653</v>
      </c>
      <c r="O170" s="26">
        <f t="shared" si="5"/>
        <v>0.0768</v>
      </c>
      <c r="P170" s="30">
        <v>0.0768</v>
      </c>
      <c r="Q170" s="30"/>
    </row>
    <row r="171" s="2" customFormat="true" ht="28" customHeight="true" spans="1:17">
      <c r="A171" s="13">
        <v>167</v>
      </c>
      <c r="B171" s="14" t="s">
        <v>20</v>
      </c>
      <c r="C171" s="14" t="s">
        <v>231</v>
      </c>
      <c r="D171" s="14" t="s">
        <v>232</v>
      </c>
      <c r="E171" s="14" t="s">
        <v>28</v>
      </c>
      <c r="F171" s="14" t="s">
        <v>29</v>
      </c>
      <c r="G171" s="21">
        <v>50</v>
      </c>
      <c r="H171" s="22">
        <v>0.0684</v>
      </c>
      <c r="I171" s="25">
        <v>44369</v>
      </c>
      <c r="J171" s="25">
        <v>45153</v>
      </c>
      <c r="K171" s="26">
        <v>47.916659</v>
      </c>
      <c r="L171" s="26">
        <v>2.083341</v>
      </c>
      <c r="M171" s="26">
        <v>1.666673</v>
      </c>
      <c r="N171" s="21">
        <f t="shared" si="7"/>
        <v>0.833336</v>
      </c>
      <c r="O171" s="26">
        <f t="shared" si="5"/>
        <v>0.4166</v>
      </c>
      <c r="P171" s="30">
        <v>0.4166</v>
      </c>
      <c r="Q171" s="30"/>
    </row>
    <row r="172" s="2" customFormat="true" ht="28" customHeight="true" spans="1:17">
      <c r="A172" s="13">
        <v>168</v>
      </c>
      <c r="B172" s="14" t="s">
        <v>20</v>
      </c>
      <c r="C172" s="14" t="s">
        <v>233</v>
      </c>
      <c r="D172" s="14" t="s">
        <v>233</v>
      </c>
      <c r="E172" s="14" t="s">
        <v>73</v>
      </c>
      <c r="F172" s="14" t="s">
        <v>23</v>
      </c>
      <c r="G172" s="21">
        <v>500</v>
      </c>
      <c r="H172" s="22">
        <v>0.0535</v>
      </c>
      <c r="I172" s="25">
        <v>44377</v>
      </c>
      <c r="J172" s="25">
        <v>45159</v>
      </c>
      <c r="K172" s="26">
        <v>0.737777</v>
      </c>
      <c r="L172" s="26">
        <v>499.262223</v>
      </c>
      <c r="M172" s="26">
        <v>399.409778</v>
      </c>
      <c r="N172" s="21">
        <f t="shared" si="7"/>
        <v>199.704889</v>
      </c>
      <c r="O172" s="26">
        <f t="shared" si="5"/>
        <v>99.8524</v>
      </c>
      <c r="P172" s="30">
        <v>99.8524</v>
      </c>
      <c r="Q172" s="30"/>
    </row>
    <row r="173" s="2" customFormat="true" ht="28" customHeight="true" spans="1:17">
      <c r="A173" s="13">
        <v>169</v>
      </c>
      <c r="B173" s="14" t="s">
        <v>20</v>
      </c>
      <c r="C173" s="14" t="s">
        <v>234</v>
      </c>
      <c r="D173" s="14" t="s">
        <v>235</v>
      </c>
      <c r="E173" s="14" t="s">
        <v>61</v>
      </c>
      <c r="F173" s="14" t="s">
        <v>29</v>
      </c>
      <c r="G173" s="21">
        <v>50</v>
      </c>
      <c r="H173" s="22">
        <v>0.0585</v>
      </c>
      <c r="I173" s="25">
        <v>44348</v>
      </c>
      <c r="J173" s="25">
        <v>45195</v>
      </c>
      <c r="K173" s="26">
        <v>45.833326</v>
      </c>
      <c r="L173" s="26">
        <v>4.166674</v>
      </c>
      <c r="M173" s="26">
        <v>3.333339</v>
      </c>
      <c r="N173" s="21">
        <f t="shared" si="7"/>
        <v>1.66667</v>
      </c>
      <c r="O173" s="26">
        <f t="shared" si="5"/>
        <v>0.8333</v>
      </c>
      <c r="P173" s="30">
        <v>0.8333</v>
      </c>
      <c r="Q173" s="30"/>
    </row>
    <row r="174" s="2" customFormat="true" ht="28" customHeight="true" spans="1:17">
      <c r="A174" s="13">
        <v>170</v>
      </c>
      <c r="B174" s="14" t="s">
        <v>20</v>
      </c>
      <c r="C174" s="14" t="s">
        <v>234</v>
      </c>
      <c r="D174" s="14" t="s">
        <v>235</v>
      </c>
      <c r="E174" s="14" t="s">
        <v>61</v>
      </c>
      <c r="F174" s="14" t="s">
        <v>29</v>
      </c>
      <c r="G174" s="21">
        <v>50</v>
      </c>
      <c r="H174" s="22">
        <v>0.0585</v>
      </c>
      <c r="I174" s="25">
        <v>44348</v>
      </c>
      <c r="J174" s="25">
        <v>45195</v>
      </c>
      <c r="K174" s="26">
        <v>45.923839</v>
      </c>
      <c r="L174" s="26">
        <v>4.076161</v>
      </c>
      <c r="M174" s="26">
        <v>3.260929</v>
      </c>
      <c r="N174" s="21">
        <f t="shared" si="7"/>
        <v>1.630464</v>
      </c>
      <c r="O174" s="26">
        <f t="shared" si="5"/>
        <v>0.8152</v>
      </c>
      <c r="P174" s="30">
        <v>0.8152</v>
      </c>
      <c r="Q174" s="30"/>
    </row>
    <row r="175" s="2" customFormat="true" ht="28" customHeight="true" spans="1:17">
      <c r="A175" s="13">
        <v>171</v>
      </c>
      <c r="B175" s="14" t="s">
        <v>20</v>
      </c>
      <c r="C175" s="14" t="s">
        <v>236</v>
      </c>
      <c r="D175" s="14" t="s">
        <v>237</v>
      </c>
      <c r="E175" s="14" t="s">
        <v>42</v>
      </c>
      <c r="F175" s="14" t="s">
        <v>29</v>
      </c>
      <c r="G175" s="21">
        <v>50</v>
      </c>
      <c r="H175" s="22">
        <v>0.0684</v>
      </c>
      <c r="I175" s="25">
        <v>44434</v>
      </c>
      <c r="J175" s="25">
        <v>45223</v>
      </c>
      <c r="K175" s="26">
        <v>39.583327</v>
      </c>
      <c r="L175" s="26">
        <v>10.416673</v>
      </c>
      <c r="M175" s="26">
        <v>8.333338</v>
      </c>
      <c r="N175" s="21">
        <f t="shared" si="7"/>
        <v>4.166669</v>
      </c>
      <c r="O175" s="26">
        <f t="shared" si="5"/>
        <v>2.0833</v>
      </c>
      <c r="P175" s="30">
        <v>2.0833</v>
      </c>
      <c r="Q175" s="30"/>
    </row>
    <row r="176" s="2" customFormat="true" ht="28" customHeight="true" spans="1:17">
      <c r="A176" s="13">
        <v>172</v>
      </c>
      <c r="B176" s="14" t="s">
        <v>20</v>
      </c>
      <c r="C176" s="14" t="s">
        <v>236</v>
      </c>
      <c r="D176" s="14" t="s">
        <v>237</v>
      </c>
      <c r="E176" s="14" t="s">
        <v>42</v>
      </c>
      <c r="F176" s="14" t="s">
        <v>29</v>
      </c>
      <c r="G176" s="21">
        <v>10</v>
      </c>
      <c r="H176" s="22">
        <v>0.0684</v>
      </c>
      <c r="I176" s="25">
        <v>44434</v>
      </c>
      <c r="J176" s="25">
        <v>45223</v>
      </c>
      <c r="K176" s="26">
        <v>7.916673</v>
      </c>
      <c r="L176" s="26">
        <v>2.083327</v>
      </c>
      <c r="M176" s="26">
        <v>1.666662</v>
      </c>
      <c r="N176" s="21">
        <f t="shared" si="7"/>
        <v>0.833331</v>
      </c>
      <c r="O176" s="26">
        <f t="shared" si="5"/>
        <v>0.4166</v>
      </c>
      <c r="P176" s="30">
        <v>0.4166</v>
      </c>
      <c r="Q176" s="30"/>
    </row>
    <row r="177" s="2" customFormat="true" ht="28" customHeight="true" spans="1:17">
      <c r="A177" s="13">
        <v>173</v>
      </c>
      <c r="B177" s="14" t="s">
        <v>20</v>
      </c>
      <c r="C177" s="14" t="s">
        <v>238</v>
      </c>
      <c r="D177" s="14" t="s">
        <v>239</v>
      </c>
      <c r="E177" s="14" t="s">
        <v>22</v>
      </c>
      <c r="F177" s="14" t="s">
        <v>29</v>
      </c>
      <c r="G177" s="21">
        <v>50</v>
      </c>
      <c r="H177" s="22">
        <v>0.0585</v>
      </c>
      <c r="I177" s="25">
        <v>44441</v>
      </c>
      <c r="J177" s="25">
        <v>45229</v>
      </c>
      <c r="K177" s="26">
        <v>27.08333</v>
      </c>
      <c r="L177" s="26">
        <v>22.91667</v>
      </c>
      <c r="M177" s="26">
        <v>18.333336</v>
      </c>
      <c r="N177" s="21">
        <f t="shared" si="7"/>
        <v>9.166668</v>
      </c>
      <c r="O177" s="26">
        <f t="shared" si="5"/>
        <v>4.5833</v>
      </c>
      <c r="P177" s="30">
        <v>4.5833</v>
      </c>
      <c r="Q177" s="30"/>
    </row>
    <row r="178" s="2" customFormat="true" ht="28" customHeight="true" spans="1:17">
      <c r="A178" s="13">
        <v>174</v>
      </c>
      <c r="B178" s="14" t="s">
        <v>20</v>
      </c>
      <c r="C178" s="14" t="s">
        <v>238</v>
      </c>
      <c r="D178" s="14" t="s">
        <v>239</v>
      </c>
      <c r="E178" s="14" t="s">
        <v>22</v>
      </c>
      <c r="F178" s="14" t="s">
        <v>29</v>
      </c>
      <c r="G178" s="21">
        <v>38</v>
      </c>
      <c r="H178" s="22">
        <v>0.0585</v>
      </c>
      <c r="I178" s="25">
        <v>44441</v>
      </c>
      <c r="J178" s="25">
        <v>45229</v>
      </c>
      <c r="K178" s="26">
        <v>20.583329</v>
      </c>
      <c r="L178" s="26">
        <v>17.416671</v>
      </c>
      <c r="M178" s="26">
        <v>13.933337</v>
      </c>
      <c r="N178" s="21">
        <f t="shared" si="7"/>
        <v>6.966668</v>
      </c>
      <c r="O178" s="26">
        <f t="shared" si="5"/>
        <v>3.4833</v>
      </c>
      <c r="P178" s="30">
        <v>3.4833</v>
      </c>
      <c r="Q178" s="30"/>
    </row>
    <row r="179" s="2" customFormat="true" ht="28" customHeight="true" spans="1:17">
      <c r="A179" s="13">
        <v>175</v>
      </c>
      <c r="B179" s="14" t="s">
        <v>20</v>
      </c>
      <c r="C179" s="14" t="s">
        <v>240</v>
      </c>
      <c r="D179" s="14" t="s">
        <v>241</v>
      </c>
      <c r="E179" s="14" t="s">
        <v>73</v>
      </c>
      <c r="F179" s="14" t="s">
        <v>29</v>
      </c>
      <c r="G179" s="21">
        <v>30</v>
      </c>
      <c r="H179" s="22">
        <v>0.0684</v>
      </c>
      <c r="I179" s="25">
        <v>44452</v>
      </c>
      <c r="J179" s="25">
        <v>45237</v>
      </c>
      <c r="K179" s="26">
        <v>17.5</v>
      </c>
      <c r="L179" s="26">
        <v>12.5</v>
      </c>
      <c r="M179" s="26">
        <v>10</v>
      </c>
      <c r="N179" s="21">
        <f t="shared" si="7"/>
        <v>5</v>
      </c>
      <c r="O179" s="26">
        <f t="shared" si="5"/>
        <v>2.5</v>
      </c>
      <c r="P179" s="30">
        <v>2.5</v>
      </c>
      <c r="Q179" s="30"/>
    </row>
    <row r="180" s="2" customFormat="true" ht="28" customHeight="true" spans="1:17">
      <c r="A180" s="13">
        <v>176</v>
      </c>
      <c r="B180" s="14" t="s">
        <v>20</v>
      </c>
      <c r="C180" s="14" t="s">
        <v>242</v>
      </c>
      <c r="D180" s="14" t="s">
        <v>243</v>
      </c>
      <c r="E180" s="14" t="s">
        <v>22</v>
      </c>
      <c r="F180" s="14" t="s">
        <v>29</v>
      </c>
      <c r="G180" s="21">
        <v>10</v>
      </c>
      <c r="H180" s="22">
        <v>0.0684</v>
      </c>
      <c r="I180" s="25">
        <v>44454</v>
      </c>
      <c r="J180" s="25">
        <v>45237</v>
      </c>
      <c r="K180" s="26">
        <v>7.500006</v>
      </c>
      <c r="L180" s="26">
        <v>2.499994</v>
      </c>
      <c r="M180" s="26">
        <v>1.999995</v>
      </c>
      <c r="N180" s="21">
        <f t="shared" si="7"/>
        <v>0.999998</v>
      </c>
      <c r="O180" s="26">
        <f t="shared" si="5"/>
        <v>0.4999</v>
      </c>
      <c r="P180" s="30">
        <v>0.4999</v>
      </c>
      <c r="Q180" s="30"/>
    </row>
    <row r="181" s="2" customFormat="true" ht="28" customHeight="true" spans="1:17">
      <c r="A181" s="13">
        <v>177</v>
      </c>
      <c r="B181" s="14" t="s">
        <v>20</v>
      </c>
      <c r="C181" s="14" t="s">
        <v>242</v>
      </c>
      <c r="D181" s="14" t="s">
        <v>243</v>
      </c>
      <c r="E181" s="14" t="s">
        <v>22</v>
      </c>
      <c r="F181" s="14" t="s">
        <v>29</v>
      </c>
      <c r="G181" s="21">
        <v>50</v>
      </c>
      <c r="H181" s="22">
        <v>0.0684</v>
      </c>
      <c r="I181" s="25">
        <v>44454</v>
      </c>
      <c r="J181" s="25">
        <v>45237</v>
      </c>
      <c r="K181" s="26">
        <v>37.499994</v>
      </c>
      <c r="L181" s="26">
        <v>12.500006</v>
      </c>
      <c r="M181" s="26">
        <v>10.000005</v>
      </c>
      <c r="N181" s="21">
        <f t="shared" si="7"/>
        <v>5.000002</v>
      </c>
      <c r="O181" s="26">
        <f t="shared" si="5"/>
        <v>2.5</v>
      </c>
      <c r="P181" s="30">
        <v>2.5</v>
      </c>
      <c r="Q181" s="30"/>
    </row>
    <row r="182" s="2" customFormat="true" ht="28" customHeight="true" spans="1:17">
      <c r="A182" s="13">
        <v>178</v>
      </c>
      <c r="B182" s="14" t="s">
        <v>20</v>
      </c>
      <c r="C182" s="14" t="s">
        <v>244</v>
      </c>
      <c r="D182" s="14" t="s">
        <v>113</v>
      </c>
      <c r="E182" s="14" t="s">
        <v>73</v>
      </c>
      <c r="F182" s="14" t="s">
        <v>29</v>
      </c>
      <c r="G182" s="21">
        <v>30</v>
      </c>
      <c r="H182" s="22">
        <v>0.0684</v>
      </c>
      <c r="I182" s="25">
        <v>44498</v>
      </c>
      <c r="J182" s="25">
        <v>45280</v>
      </c>
      <c r="K182" s="26">
        <v>18.75</v>
      </c>
      <c r="L182" s="26">
        <v>11.25</v>
      </c>
      <c r="M182" s="26">
        <v>9</v>
      </c>
      <c r="N182" s="21">
        <f t="shared" si="7"/>
        <v>4.5</v>
      </c>
      <c r="O182" s="26">
        <f t="shared" si="5"/>
        <v>2.25</v>
      </c>
      <c r="P182" s="30">
        <v>2.25</v>
      </c>
      <c r="Q182" s="30"/>
    </row>
    <row r="183" s="2" customFormat="true" ht="28" customHeight="true" spans="1:17">
      <c r="A183" s="13">
        <v>179</v>
      </c>
      <c r="B183" s="14" t="s">
        <v>20</v>
      </c>
      <c r="C183" s="14" t="s">
        <v>244</v>
      </c>
      <c r="D183" s="14" t="s">
        <v>113</v>
      </c>
      <c r="E183" s="14" t="s">
        <v>73</v>
      </c>
      <c r="F183" s="14" t="s">
        <v>29</v>
      </c>
      <c r="G183" s="21">
        <v>30</v>
      </c>
      <c r="H183" s="22">
        <v>0.0684</v>
      </c>
      <c r="I183" s="25">
        <v>44498</v>
      </c>
      <c r="J183" s="25">
        <v>45280</v>
      </c>
      <c r="K183" s="26">
        <v>18.75</v>
      </c>
      <c r="L183" s="26">
        <v>11.25</v>
      </c>
      <c r="M183" s="26">
        <v>9</v>
      </c>
      <c r="N183" s="21">
        <f t="shared" si="7"/>
        <v>4.5</v>
      </c>
      <c r="O183" s="26">
        <f t="shared" si="5"/>
        <v>2.25</v>
      </c>
      <c r="P183" s="30">
        <v>2.25</v>
      </c>
      <c r="Q183" s="30"/>
    </row>
    <row r="184" s="2" customFormat="true" ht="28" customHeight="true" spans="1:17">
      <c r="A184" s="13">
        <v>180</v>
      </c>
      <c r="B184" s="14" t="s">
        <v>20</v>
      </c>
      <c r="C184" s="14" t="s">
        <v>245</v>
      </c>
      <c r="D184" s="14" t="s">
        <v>246</v>
      </c>
      <c r="E184" s="14" t="s">
        <v>66</v>
      </c>
      <c r="F184" s="14" t="s">
        <v>29</v>
      </c>
      <c r="G184" s="21">
        <v>19</v>
      </c>
      <c r="H184" s="22">
        <v>0.0684</v>
      </c>
      <c r="I184" s="25">
        <v>44502</v>
      </c>
      <c r="J184" s="25">
        <v>45280</v>
      </c>
      <c r="K184" s="26">
        <v>6.363942</v>
      </c>
      <c r="L184" s="26">
        <v>12.636058</v>
      </c>
      <c r="M184" s="26">
        <v>10.108846</v>
      </c>
      <c r="N184" s="21">
        <f t="shared" si="7"/>
        <v>5.054423</v>
      </c>
      <c r="O184" s="26">
        <f t="shared" si="5"/>
        <v>2.5272</v>
      </c>
      <c r="P184" s="30">
        <v>2.5272</v>
      </c>
      <c r="Q184" s="30"/>
    </row>
    <row r="185" s="2" customFormat="true" ht="28" customHeight="true" spans="1:17">
      <c r="A185" s="13">
        <v>181</v>
      </c>
      <c r="B185" s="14" t="s">
        <v>54</v>
      </c>
      <c r="C185" s="14" t="s">
        <v>247</v>
      </c>
      <c r="D185" s="14" t="s">
        <v>248</v>
      </c>
      <c r="E185" s="14" t="s">
        <v>73</v>
      </c>
      <c r="F185" s="14" t="s">
        <v>29</v>
      </c>
      <c r="G185" s="21">
        <v>25</v>
      </c>
      <c r="H185" s="22">
        <v>0.098</v>
      </c>
      <c r="I185" s="25">
        <v>44895</v>
      </c>
      <c r="J185" s="25">
        <v>45044</v>
      </c>
      <c r="K185" s="26">
        <v>22.158332</v>
      </c>
      <c r="L185" s="26">
        <v>2.841668</v>
      </c>
      <c r="M185" s="26">
        <v>2.273335</v>
      </c>
      <c r="N185" s="21">
        <v>1.136668</v>
      </c>
      <c r="O185" s="26">
        <f t="shared" si="5"/>
        <v>0.5683</v>
      </c>
      <c r="P185" s="30">
        <v>0.5683</v>
      </c>
      <c r="Q185" s="30"/>
    </row>
    <row r="186" s="2" customFormat="true" ht="28" customHeight="true" spans="1:17">
      <c r="A186" s="13">
        <v>182</v>
      </c>
      <c r="B186" s="14" t="s">
        <v>54</v>
      </c>
      <c r="C186" s="14" t="s">
        <v>249</v>
      </c>
      <c r="D186" s="14" t="s">
        <v>250</v>
      </c>
      <c r="E186" s="14" t="s">
        <v>32</v>
      </c>
      <c r="F186" s="14" t="s">
        <v>146</v>
      </c>
      <c r="G186" s="21">
        <v>23.2</v>
      </c>
      <c r="H186" s="22">
        <v>0.098</v>
      </c>
      <c r="I186" s="25">
        <v>44897</v>
      </c>
      <c r="J186" s="25">
        <v>45048</v>
      </c>
      <c r="K186" s="26">
        <v>21.366666</v>
      </c>
      <c r="L186" s="26">
        <v>1.833334</v>
      </c>
      <c r="M186" s="26">
        <v>1.466667</v>
      </c>
      <c r="N186" s="21">
        <f t="shared" ref="N186:N211" si="8">ROUND(L186*0.4,6)</f>
        <v>0.733334</v>
      </c>
      <c r="O186" s="26">
        <f t="shared" si="5"/>
        <v>0.3666</v>
      </c>
      <c r="P186" s="30">
        <v>0.3666</v>
      </c>
      <c r="Q186" s="30"/>
    </row>
    <row r="187" s="2" customFormat="true" ht="28" customHeight="true" spans="1:17">
      <c r="A187" s="13">
        <v>183</v>
      </c>
      <c r="B187" s="14" t="s">
        <v>54</v>
      </c>
      <c r="C187" s="14" t="s">
        <v>251</v>
      </c>
      <c r="D187" s="14" t="s">
        <v>252</v>
      </c>
      <c r="E187" s="14" t="s">
        <v>28</v>
      </c>
      <c r="F187" s="14" t="s">
        <v>29</v>
      </c>
      <c r="G187" s="21">
        <v>8.827</v>
      </c>
      <c r="H187" s="22">
        <v>0.08</v>
      </c>
      <c r="I187" s="25">
        <v>44868</v>
      </c>
      <c r="J187" s="25">
        <v>45050</v>
      </c>
      <c r="K187" s="26">
        <v>7.929499</v>
      </c>
      <c r="L187" s="26">
        <v>0.897501</v>
      </c>
      <c r="M187" s="26">
        <v>0.718001</v>
      </c>
      <c r="N187" s="21">
        <v>0.359001</v>
      </c>
      <c r="O187" s="26">
        <f t="shared" si="5"/>
        <v>0.1795</v>
      </c>
      <c r="P187" s="30">
        <v>0.1795</v>
      </c>
      <c r="Q187" s="30"/>
    </row>
    <row r="188" s="2" customFormat="true" ht="28" customHeight="true" spans="1:17">
      <c r="A188" s="13">
        <v>184</v>
      </c>
      <c r="B188" s="14" t="s">
        <v>54</v>
      </c>
      <c r="C188" s="14" t="s">
        <v>253</v>
      </c>
      <c r="D188" s="14" t="s">
        <v>254</v>
      </c>
      <c r="E188" s="14" t="s">
        <v>25</v>
      </c>
      <c r="F188" s="14" t="s">
        <v>146</v>
      </c>
      <c r="G188" s="21">
        <v>9.984</v>
      </c>
      <c r="H188" s="22">
        <v>0.098</v>
      </c>
      <c r="I188" s="25">
        <v>44898</v>
      </c>
      <c r="J188" s="25">
        <v>45050</v>
      </c>
      <c r="K188" s="26">
        <v>7.917333</v>
      </c>
      <c r="L188" s="26">
        <v>2.066667</v>
      </c>
      <c r="M188" s="26">
        <v>1.653334</v>
      </c>
      <c r="N188" s="21">
        <f t="shared" si="8"/>
        <v>0.826667</v>
      </c>
      <c r="O188" s="26">
        <f t="shared" si="5"/>
        <v>0.4133</v>
      </c>
      <c r="P188" s="30">
        <v>0.4133</v>
      </c>
      <c r="Q188" s="30"/>
    </row>
    <row r="189" s="2" customFormat="true" ht="28" customHeight="true" spans="1:17">
      <c r="A189" s="13">
        <v>185</v>
      </c>
      <c r="B189" s="14" t="s">
        <v>54</v>
      </c>
      <c r="C189" s="14" t="s">
        <v>255</v>
      </c>
      <c r="D189" s="14" t="s">
        <v>256</v>
      </c>
      <c r="E189" s="14" t="s">
        <v>22</v>
      </c>
      <c r="F189" s="14" t="s">
        <v>146</v>
      </c>
      <c r="G189" s="21">
        <v>14.48</v>
      </c>
      <c r="H189" s="22">
        <v>0.062</v>
      </c>
      <c r="I189" s="25">
        <v>44870</v>
      </c>
      <c r="J189" s="25">
        <v>45053</v>
      </c>
      <c r="K189" s="26">
        <v>10.071667</v>
      </c>
      <c r="L189" s="26">
        <v>4.408333</v>
      </c>
      <c r="M189" s="26">
        <v>3.526666</v>
      </c>
      <c r="N189" s="21">
        <v>1.763334</v>
      </c>
      <c r="O189" s="26">
        <f t="shared" si="5"/>
        <v>0.8816</v>
      </c>
      <c r="P189" s="30">
        <v>0.8816</v>
      </c>
      <c r="Q189" s="30"/>
    </row>
    <row r="190" s="2" customFormat="true" ht="28" customHeight="true" spans="1:17">
      <c r="A190" s="13">
        <v>186</v>
      </c>
      <c r="B190" s="14" t="s">
        <v>54</v>
      </c>
      <c r="C190" s="14" t="s">
        <v>257</v>
      </c>
      <c r="D190" s="14" t="s">
        <v>258</v>
      </c>
      <c r="E190" s="14" t="s">
        <v>28</v>
      </c>
      <c r="F190" s="14" t="s">
        <v>146</v>
      </c>
      <c r="G190" s="21">
        <v>14.852</v>
      </c>
      <c r="H190" s="22">
        <v>0.098</v>
      </c>
      <c r="I190" s="25">
        <v>44903</v>
      </c>
      <c r="J190" s="25">
        <v>45055</v>
      </c>
      <c r="K190" s="26">
        <v>13.110333</v>
      </c>
      <c r="L190" s="26">
        <v>1.741667</v>
      </c>
      <c r="M190" s="26">
        <v>1.393334</v>
      </c>
      <c r="N190" s="21">
        <f t="shared" si="8"/>
        <v>0.696667</v>
      </c>
      <c r="O190" s="26">
        <f t="shared" si="5"/>
        <v>0.3483</v>
      </c>
      <c r="P190" s="30">
        <v>0.3483</v>
      </c>
      <c r="Q190" s="30"/>
    </row>
    <row r="191" s="2" customFormat="true" ht="28" customHeight="true" spans="1:17">
      <c r="A191" s="13">
        <v>187</v>
      </c>
      <c r="B191" s="14" t="s">
        <v>54</v>
      </c>
      <c r="C191" s="14" t="s">
        <v>259</v>
      </c>
      <c r="D191" s="14" t="s">
        <v>260</v>
      </c>
      <c r="E191" s="14" t="s">
        <v>36</v>
      </c>
      <c r="F191" s="14" t="s">
        <v>146</v>
      </c>
      <c r="G191" s="21">
        <v>14</v>
      </c>
      <c r="H191" s="22">
        <v>0.098</v>
      </c>
      <c r="I191" s="25">
        <v>44852</v>
      </c>
      <c r="J191" s="25">
        <v>45071</v>
      </c>
      <c r="K191" s="26">
        <v>10.975832</v>
      </c>
      <c r="L191" s="26">
        <v>3.024168</v>
      </c>
      <c r="M191" s="26">
        <v>2.419335</v>
      </c>
      <c r="N191" s="21">
        <f t="shared" si="8"/>
        <v>1.209667</v>
      </c>
      <c r="O191" s="26">
        <f t="shared" si="5"/>
        <v>0.6048</v>
      </c>
      <c r="P191" s="30">
        <v>0.6048</v>
      </c>
      <c r="Q191" s="30"/>
    </row>
    <row r="192" s="2" customFormat="true" ht="28" customHeight="true" spans="1:17">
      <c r="A192" s="13">
        <v>188</v>
      </c>
      <c r="B192" s="14" t="s">
        <v>54</v>
      </c>
      <c r="C192" s="14" t="s">
        <v>261</v>
      </c>
      <c r="D192" s="14" t="s">
        <v>262</v>
      </c>
      <c r="E192" s="14" t="s">
        <v>25</v>
      </c>
      <c r="F192" s="14" t="s">
        <v>146</v>
      </c>
      <c r="G192" s="21">
        <v>16.6</v>
      </c>
      <c r="H192" s="22">
        <v>0.098</v>
      </c>
      <c r="I192" s="25">
        <v>44752</v>
      </c>
      <c r="J192" s="25">
        <v>45083</v>
      </c>
      <c r="K192" s="26">
        <v>10.225422</v>
      </c>
      <c r="L192" s="26">
        <v>6.374578</v>
      </c>
      <c r="M192" s="26">
        <v>5.099662</v>
      </c>
      <c r="N192" s="21">
        <f t="shared" si="8"/>
        <v>2.549831</v>
      </c>
      <c r="O192" s="26">
        <f t="shared" si="5"/>
        <v>1.2749</v>
      </c>
      <c r="P192" s="30">
        <v>1.2749</v>
      </c>
      <c r="Q192" s="30"/>
    </row>
    <row r="193" s="2" customFormat="true" ht="28" customHeight="true" spans="1:17">
      <c r="A193" s="13">
        <v>189</v>
      </c>
      <c r="B193" s="14" t="s">
        <v>54</v>
      </c>
      <c r="C193" s="14" t="s">
        <v>263</v>
      </c>
      <c r="D193" s="14" t="s">
        <v>264</v>
      </c>
      <c r="E193" s="14" t="s">
        <v>22</v>
      </c>
      <c r="F193" s="14" t="s">
        <v>29</v>
      </c>
      <c r="G193" s="21">
        <v>71.5</v>
      </c>
      <c r="H193" s="22">
        <v>0.062</v>
      </c>
      <c r="I193" s="25">
        <v>44912</v>
      </c>
      <c r="J193" s="25">
        <v>45092</v>
      </c>
      <c r="K193" s="26">
        <v>69.4175</v>
      </c>
      <c r="L193" s="26">
        <v>2.0825</v>
      </c>
      <c r="M193" s="26">
        <v>1.666</v>
      </c>
      <c r="N193" s="21">
        <f t="shared" si="8"/>
        <v>0.833</v>
      </c>
      <c r="O193" s="26">
        <f t="shared" si="5"/>
        <v>0.4165</v>
      </c>
      <c r="P193" s="30">
        <v>0.4165</v>
      </c>
      <c r="Q193" s="30"/>
    </row>
    <row r="194" s="2" customFormat="true" ht="28" customHeight="true" spans="1:17">
      <c r="A194" s="13">
        <v>190</v>
      </c>
      <c r="B194" s="14" t="s">
        <v>54</v>
      </c>
      <c r="C194" s="14" t="s">
        <v>265</v>
      </c>
      <c r="D194" s="14" t="s">
        <v>266</v>
      </c>
      <c r="E194" s="14" t="s">
        <v>44</v>
      </c>
      <c r="F194" s="14" t="s">
        <v>146</v>
      </c>
      <c r="G194" s="21">
        <v>9.45</v>
      </c>
      <c r="H194" s="22">
        <v>0.08</v>
      </c>
      <c r="I194" s="25">
        <v>44922</v>
      </c>
      <c r="J194" s="25">
        <v>45094</v>
      </c>
      <c r="K194" s="26">
        <v>6.183332</v>
      </c>
      <c r="L194" s="26">
        <v>3.266668</v>
      </c>
      <c r="M194" s="26">
        <v>2.613334</v>
      </c>
      <c r="N194" s="21">
        <f t="shared" si="8"/>
        <v>1.306667</v>
      </c>
      <c r="O194" s="26">
        <f t="shared" si="5"/>
        <v>0.6533</v>
      </c>
      <c r="P194" s="30">
        <v>0.6533</v>
      </c>
      <c r="Q194" s="30"/>
    </row>
    <row r="195" s="2" customFormat="true" ht="28" customHeight="true" spans="1:17">
      <c r="A195" s="13">
        <v>191</v>
      </c>
      <c r="B195" s="14" t="s">
        <v>54</v>
      </c>
      <c r="C195" s="14" t="s">
        <v>267</v>
      </c>
      <c r="D195" s="14" t="s">
        <v>268</v>
      </c>
      <c r="E195" s="14" t="s">
        <v>25</v>
      </c>
      <c r="F195" s="14" t="s">
        <v>146</v>
      </c>
      <c r="G195" s="21">
        <v>2.58</v>
      </c>
      <c r="H195" s="22">
        <v>0.098</v>
      </c>
      <c r="I195" s="25">
        <v>44892</v>
      </c>
      <c r="J195" s="25">
        <v>45098</v>
      </c>
      <c r="K195" s="26">
        <v>2.355</v>
      </c>
      <c r="L195" s="26">
        <v>0.225</v>
      </c>
      <c r="M195" s="26">
        <v>0.18</v>
      </c>
      <c r="N195" s="21">
        <f t="shared" si="8"/>
        <v>0.09</v>
      </c>
      <c r="O195" s="26">
        <f t="shared" si="5"/>
        <v>0.045</v>
      </c>
      <c r="P195" s="30">
        <v>0.045</v>
      </c>
      <c r="Q195" s="30"/>
    </row>
    <row r="196" s="2" customFormat="true" ht="28" customHeight="true" spans="1:17">
      <c r="A196" s="13">
        <v>192</v>
      </c>
      <c r="B196" s="14" t="s">
        <v>54</v>
      </c>
      <c r="C196" s="14" t="s">
        <v>269</v>
      </c>
      <c r="D196" s="14" t="s">
        <v>270</v>
      </c>
      <c r="E196" s="14" t="s">
        <v>22</v>
      </c>
      <c r="F196" s="14" t="s">
        <v>29</v>
      </c>
      <c r="G196" s="21">
        <v>10.51</v>
      </c>
      <c r="H196" s="22">
        <v>0.098</v>
      </c>
      <c r="I196" s="25">
        <v>44897</v>
      </c>
      <c r="J196" s="25">
        <v>45128</v>
      </c>
      <c r="K196" s="26">
        <v>8.87</v>
      </c>
      <c r="L196" s="26">
        <v>1.64</v>
      </c>
      <c r="M196" s="26">
        <v>1.312</v>
      </c>
      <c r="N196" s="21">
        <f t="shared" si="8"/>
        <v>0.656</v>
      </c>
      <c r="O196" s="26">
        <f t="shared" si="5"/>
        <v>0.328</v>
      </c>
      <c r="P196" s="30">
        <v>0.328</v>
      </c>
      <c r="Q196" s="30"/>
    </row>
    <row r="197" s="2" customFormat="true" ht="28" customHeight="true" spans="1:17">
      <c r="A197" s="13">
        <v>193</v>
      </c>
      <c r="B197" s="14" t="s">
        <v>54</v>
      </c>
      <c r="C197" s="14" t="s">
        <v>271</v>
      </c>
      <c r="D197" s="14" t="s">
        <v>272</v>
      </c>
      <c r="E197" s="14" t="s">
        <v>61</v>
      </c>
      <c r="F197" s="14" t="s">
        <v>146</v>
      </c>
      <c r="G197" s="21">
        <v>14.5</v>
      </c>
      <c r="H197" s="22">
        <v>0.098</v>
      </c>
      <c r="I197" s="25">
        <v>44943</v>
      </c>
      <c r="J197" s="25">
        <v>45130</v>
      </c>
      <c r="K197" s="26">
        <v>8.766666</v>
      </c>
      <c r="L197" s="26">
        <v>5.733334</v>
      </c>
      <c r="M197" s="26">
        <v>4.586667</v>
      </c>
      <c r="N197" s="21">
        <f t="shared" si="8"/>
        <v>2.293334</v>
      </c>
      <c r="O197" s="26">
        <f t="shared" ref="O197:O237" si="9">ROUNDDOWN(L197*20%,4)</f>
        <v>1.1466</v>
      </c>
      <c r="P197" s="30">
        <v>1.1466</v>
      </c>
      <c r="Q197" s="30"/>
    </row>
    <row r="198" s="2" customFormat="true" ht="28" customHeight="true" spans="1:17">
      <c r="A198" s="13">
        <v>194</v>
      </c>
      <c r="B198" s="14" t="s">
        <v>54</v>
      </c>
      <c r="C198" s="14" t="s">
        <v>273</v>
      </c>
      <c r="D198" s="14" t="s">
        <v>274</v>
      </c>
      <c r="E198" s="14" t="s">
        <v>32</v>
      </c>
      <c r="F198" s="14" t="s">
        <v>29</v>
      </c>
      <c r="G198" s="21">
        <v>30.5</v>
      </c>
      <c r="H198" s="22">
        <v>0.098</v>
      </c>
      <c r="I198" s="25">
        <v>44860</v>
      </c>
      <c r="J198" s="25">
        <v>45132</v>
      </c>
      <c r="K198" s="26">
        <v>21.327659</v>
      </c>
      <c r="L198" s="26">
        <v>9.172341</v>
      </c>
      <c r="M198" s="26">
        <v>7.337873</v>
      </c>
      <c r="N198" s="21">
        <f t="shared" si="8"/>
        <v>3.668936</v>
      </c>
      <c r="O198" s="26">
        <f t="shared" si="9"/>
        <v>1.8344</v>
      </c>
      <c r="P198" s="30">
        <v>1.8344</v>
      </c>
      <c r="Q198" s="30"/>
    </row>
    <row r="199" s="2" customFormat="true" ht="28" customHeight="true" spans="1:17">
      <c r="A199" s="13">
        <v>195</v>
      </c>
      <c r="B199" s="14" t="s">
        <v>54</v>
      </c>
      <c r="C199" s="14" t="s">
        <v>275</v>
      </c>
      <c r="D199" s="14" t="s">
        <v>154</v>
      </c>
      <c r="E199" s="14" t="s">
        <v>25</v>
      </c>
      <c r="F199" s="14" t="s">
        <v>154</v>
      </c>
      <c r="G199" s="21">
        <v>8.423</v>
      </c>
      <c r="H199" s="22">
        <v>0.098</v>
      </c>
      <c r="I199" s="25">
        <v>44856</v>
      </c>
      <c r="J199" s="25">
        <v>45134</v>
      </c>
      <c r="K199" s="26">
        <v>5.25633</v>
      </c>
      <c r="L199" s="26">
        <v>3.16667</v>
      </c>
      <c r="M199" s="26">
        <v>2.533336</v>
      </c>
      <c r="N199" s="21">
        <f t="shared" si="8"/>
        <v>1.266668</v>
      </c>
      <c r="O199" s="26">
        <f t="shared" si="9"/>
        <v>0.6333</v>
      </c>
      <c r="P199" s="30">
        <v>0</v>
      </c>
      <c r="Q199" s="34" t="s">
        <v>276</v>
      </c>
    </row>
    <row r="200" s="2" customFormat="true" ht="28" customHeight="true" spans="1:17">
      <c r="A200" s="13">
        <v>196</v>
      </c>
      <c r="B200" s="14" t="s">
        <v>54</v>
      </c>
      <c r="C200" s="14" t="s">
        <v>277</v>
      </c>
      <c r="D200" s="14" t="s">
        <v>278</v>
      </c>
      <c r="E200" s="14" t="s">
        <v>61</v>
      </c>
      <c r="F200" s="14" t="s">
        <v>29</v>
      </c>
      <c r="G200" s="21">
        <v>13.904</v>
      </c>
      <c r="H200" s="22">
        <v>0.062</v>
      </c>
      <c r="I200" s="25">
        <v>44896</v>
      </c>
      <c r="J200" s="25">
        <v>45137</v>
      </c>
      <c r="K200" s="26">
        <v>2.488992</v>
      </c>
      <c r="L200" s="26">
        <v>11.415008</v>
      </c>
      <c r="M200" s="26">
        <v>9.132007</v>
      </c>
      <c r="N200" s="21">
        <f t="shared" si="8"/>
        <v>4.566003</v>
      </c>
      <c r="O200" s="26">
        <f t="shared" si="9"/>
        <v>2.283</v>
      </c>
      <c r="P200" s="30">
        <v>2.283</v>
      </c>
      <c r="Q200" s="30"/>
    </row>
    <row r="201" s="2" customFormat="true" ht="28" customHeight="true" spans="1:17">
      <c r="A201" s="13">
        <v>197</v>
      </c>
      <c r="B201" s="14" t="s">
        <v>54</v>
      </c>
      <c r="C201" s="14" t="s">
        <v>279</v>
      </c>
      <c r="D201" s="14" t="s">
        <v>280</v>
      </c>
      <c r="E201" s="14" t="s">
        <v>42</v>
      </c>
      <c r="F201" s="14" t="s">
        <v>146</v>
      </c>
      <c r="G201" s="21">
        <v>15.3</v>
      </c>
      <c r="H201" s="22">
        <v>0.062</v>
      </c>
      <c r="I201" s="25">
        <v>44858</v>
      </c>
      <c r="J201" s="25">
        <v>45137</v>
      </c>
      <c r="K201" s="26">
        <v>13.3</v>
      </c>
      <c r="L201" s="26">
        <v>2</v>
      </c>
      <c r="M201" s="26">
        <v>1.6</v>
      </c>
      <c r="N201" s="21">
        <f t="shared" si="8"/>
        <v>0.8</v>
      </c>
      <c r="O201" s="26">
        <f t="shared" si="9"/>
        <v>0.4</v>
      </c>
      <c r="P201" s="30">
        <v>0.4</v>
      </c>
      <c r="Q201" s="30"/>
    </row>
    <row r="202" s="2" customFormat="true" ht="28" customHeight="true" spans="1:17">
      <c r="A202" s="13">
        <v>198</v>
      </c>
      <c r="B202" s="14" t="s">
        <v>54</v>
      </c>
      <c r="C202" s="14" t="s">
        <v>281</v>
      </c>
      <c r="D202" s="14" t="s">
        <v>282</v>
      </c>
      <c r="E202" s="14" t="s">
        <v>36</v>
      </c>
      <c r="F202" s="14" t="s">
        <v>146</v>
      </c>
      <c r="G202" s="21">
        <v>5.3</v>
      </c>
      <c r="H202" s="22">
        <v>0.098</v>
      </c>
      <c r="I202" s="25">
        <v>44828</v>
      </c>
      <c r="J202" s="25">
        <v>45140</v>
      </c>
      <c r="K202" s="26">
        <v>4.17946</v>
      </c>
      <c r="L202" s="26">
        <v>1.12054</v>
      </c>
      <c r="M202" s="26">
        <v>0.896432</v>
      </c>
      <c r="N202" s="21">
        <f t="shared" si="8"/>
        <v>0.448216</v>
      </c>
      <c r="O202" s="26">
        <f t="shared" si="9"/>
        <v>0.2241</v>
      </c>
      <c r="P202" s="30">
        <v>0.2241</v>
      </c>
      <c r="Q202" s="30"/>
    </row>
    <row r="203" s="2" customFormat="true" ht="28" customHeight="true" spans="1:17">
      <c r="A203" s="13">
        <v>199</v>
      </c>
      <c r="B203" s="14" t="s">
        <v>54</v>
      </c>
      <c r="C203" s="14" t="s">
        <v>283</v>
      </c>
      <c r="D203" s="14" t="s">
        <v>284</v>
      </c>
      <c r="E203" s="14" t="s">
        <v>46</v>
      </c>
      <c r="F203" s="14" t="s">
        <v>146</v>
      </c>
      <c r="G203" s="21">
        <v>17.8</v>
      </c>
      <c r="H203" s="22">
        <v>0.09</v>
      </c>
      <c r="I203" s="25">
        <v>44879</v>
      </c>
      <c r="J203" s="25">
        <v>45154</v>
      </c>
      <c r="K203" s="26">
        <v>17.3</v>
      </c>
      <c r="L203" s="26">
        <v>0.5</v>
      </c>
      <c r="M203" s="26">
        <v>0.4</v>
      </c>
      <c r="N203" s="21">
        <f t="shared" si="8"/>
        <v>0.2</v>
      </c>
      <c r="O203" s="26">
        <f t="shared" si="9"/>
        <v>0.1</v>
      </c>
      <c r="P203" s="30">
        <v>0.1</v>
      </c>
      <c r="Q203" s="30"/>
    </row>
    <row r="204" s="2" customFormat="true" ht="28" customHeight="true" spans="1:17">
      <c r="A204" s="13">
        <v>200</v>
      </c>
      <c r="B204" s="14" t="s">
        <v>54</v>
      </c>
      <c r="C204" s="14" t="s">
        <v>285</v>
      </c>
      <c r="D204" s="14" t="s">
        <v>286</v>
      </c>
      <c r="E204" s="14" t="s">
        <v>48</v>
      </c>
      <c r="F204" s="14" t="s">
        <v>146</v>
      </c>
      <c r="G204" s="21">
        <v>21.186</v>
      </c>
      <c r="H204" s="22">
        <v>0.098</v>
      </c>
      <c r="I204" s="25">
        <v>44902</v>
      </c>
      <c r="J204" s="25">
        <v>45156</v>
      </c>
      <c r="K204" s="26">
        <v>21.019332</v>
      </c>
      <c r="L204" s="26">
        <v>0.166668</v>
      </c>
      <c r="M204" s="26">
        <v>0.133334</v>
      </c>
      <c r="N204" s="21">
        <f t="shared" si="8"/>
        <v>0.066667</v>
      </c>
      <c r="O204" s="26">
        <f t="shared" si="9"/>
        <v>0.0333</v>
      </c>
      <c r="P204" s="30">
        <v>0.0333</v>
      </c>
      <c r="Q204" s="30"/>
    </row>
    <row r="205" s="2" customFormat="true" ht="28" customHeight="true" spans="1:17">
      <c r="A205" s="13">
        <v>201</v>
      </c>
      <c r="B205" s="14" t="s">
        <v>54</v>
      </c>
      <c r="C205" s="14" t="s">
        <v>287</v>
      </c>
      <c r="D205" s="14" t="s">
        <v>288</v>
      </c>
      <c r="E205" s="14" t="s">
        <v>32</v>
      </c>
      <c r="F205" s="14" t="s">
        <v>29</v>
      </c>
      <c r="G205" s="21">
        <v>21.384</v>
      </c>
      <c r="H205" s="22">
        <v>0.098</v>
      </c>
      <c r="I205" s="25">
        <v>44937</v>
      </c>
      <c r="J205" s="25">
        <v>45159</v>
      </c>
      <c r="K205" s="26">
        <v>19.383998</v>
      </c>
      <c r="L205" s="26">
        <v>2.000002</v>
      </c>
      <c r="M205" s="26">
        <v>1.600002</v>
      </c>
      <c r="N205" s="21">
        <f t="shared" si="8"/>
        <v>0.800001</v>
      </c>
      <c r="O205" s="26">
        <f t="shared" si="9"/>
        <v>0.4</v>
      </c>
      <c r="P205" s="30">
        <v>0.4</v>
      </c>
      <c r="Q205" s="30"/>
    </row>
    <row r="206" s="2" customFormat="true" ht="28" customHeight="true" spans="1:17">
      <c r="A206" s="13">
        <v>202</v>
      </c>
      <c r="B206" s="14" t="s">
        <v>54</v>
      </c>
      <c r="C206" s="14" t="s">
        <v>289</v>
      </c>
      <c r="D206" s="14" t="s">
        <v>290</v>
      </c>
      <c r="E206" s="14" t="s">
        <v>42</v>
      </c>
      <c r="F206" s="14" t="s">
        <v>29</v>
      </c>
      <c r="G206" s="21">
        <v>26.7</v>
      </c>
      <c r="H206" s="22">
        <v>0.0755</v>
      </c>
      <c r="I206" s="25">
        <v>44858</v>
      </c>
      <c r="J206" s="25">
        <v>45160</v>
      </c>
      <c r="K206" s="26">
        <v>18.399997</v>
      </c>
      <c r="L206" s="26">
        <v>8.300003</v>
      </c>
      <c r="M206" s="26">
        <v>6.640002</v>
      </c>
      <c r="N206" s="21">
        <f t="shared" si="8"/>
        <v>3.320001</v>
      </c>
      <c r="O206" s="26">
        <f t="shared" si="9"/>
        <v>1.66</v>
      </c>
      <c r="P206" s="30">
        <v>1.66</v>
      </c>
      <c r="Q206" s="30"/>
    </row>
    <row r="207" s="2" customFormat="true" ht="28" customHeight="true" spans="1:17">
      <c r="A207" s="13">
        <v>203</v>
      </c>
      <c r="B207" s="14" t="s">
        <v>54</v>
      </c>
      <c r="C207" s="14" t="s">
        <v>291</v>
      </c>
      <c r="D207" s="14" t="s">
        <v>292</v>
      </c>
      <c r="E207" s="14" t="s">
        <v>36</v>
      </c>
      <c r="F207" s="14" t="s">
        <v>29</v>
      </c>
      <c r="G207" s="21">
        <v>80</v>
      </c>
      <c r="H207" s="22">
        <v>0.08</v>
      </c>
      <c r="I207" s="25">
        <v>44889</v>
      </c>
      <c r="J207" s="25">
        <v>45179</v>
      </c>
      <c r="K207" s="26">
        <v>61.40402</v>
      </c>
      <c r="L207" s="26">
        <v>18.59598</v>
      </c>
      <c r="M207" s="26">
        <v>14.876785</v>
      </c>
      <c r="N207" s="21">
        <f t="shared" si="8"/>
        <v>7.438392</v>
      </c>
      <c r="O207" s="26">
        <f t="shared" si="9"/>
        <v>3.7191</v>
      </c>
      <c r="P207" s="30">
        <v>3.7191</v>
      </c>
      <c r="Q207" s="30"/>
    </row>
    <row r="208" s="2" customFormat="true" ht="28" customHeight="true" spans="1:17">
      <c r="A208" s="13">
        <v>204</v>
      </c>
      <c r="B208" s="14" t="s">
        <v>54</v>
      </c>
      <c r="C208" s="14" t="s">
        <v>293</v>
      </c>
      <c r="D208" s="14" t="s">
        <v>294</v>
      </c>
      <c r="E208" s="14" t="s">
        <v>73</v>
      </c>
      <c r="F208" s="14" t="s">
        <v>146</v>
      </c>
      <c r="G208" s="21">
        <v>91</v>
      </c>
      <c r="H208" s="22">
        <v>0.08</v>
      </c>
      <c r="I208" s="25">
        <v>44806</v>
      </c>
      <c r="J208" s="25">
        <v>45182</v>
      </c>
      <c r="K208" s="26">
        <v>87.33332</v>
      </c>
      <c r="L208" s="26">
        <v>3.66668</v>
      </c>
      <c r="M208" s="26">
        <v>2.933345</v>
      </c>
      <c r="N208" s="21">
        <f t="shared" si="8"/>
        <v>1.466672</v>
      </c>
      <c r="O208" s="26">
        <f t="shared" si="9"/>
        <v>0.7333</v>
      </c>
      <c r="P208" s="30">
        <v>0.7333</v>
      </c>
      <c r="Q208" s="30"/>
    </row>
    <row r="209" s="2" customFormat="true" ht="28" customHeight="true" spans="1:17">
      <c r="A209" s="13">
        <v>205</v>
      </c>
      <c r="B209" s="14" t="s">
        <v>54</v>
      </c>
      <c r="C209" s="14" t="s">
        <v>295</v>
      </c>
      <c r="D209" s="14" t="s">
        <v>296</v>
      </c>
      <c r="E209" s="14" t="s">
        <v>32</v>
      </c>
      <c r="F209" s="14" t="s">
        <v>146</v>
      </c>
      <c r="G209" s="21">
        <v>17.4</v>
      </c>
      <c r="H209" s="22">
        <v>0.098</v>
      </c>
      <c r="I209" s="25">
        <v>44912</v>
      </c>
      <c r="J209" s="25">
        <v>45182</v>
      </c>
      <c r="K209" s="26">
        <v>17.35</v>
      </c>
      <c r="L209" s="26">
        <v>0.05</v>
      </c>
      <c r="M209" s="26">
        <v>0.04</v>
      </c>
      <c r="N209" s="21">
        <f t="shared" si="8"/>
        <v>0.02</v>
      </c>
      <c r="O209" s="26">
        <f t="shared" si="9"/>
        <v>0.01</v>
      </c>
      <c r="P209" s="30">
        <v>0.01</v>
      </c>
      <c r="Q209" s="30"/>
    </row>
    <row r="210" s="2" customFormat="true" ht="28" customHeight="true" spans="1:17">
      <c r="A210" s="13">
        <v>206</v>
      </c>
      <c r="B210" s="14" t="s">
        <v>54</v>
      </c>
      <c r="C210" s="14" t="s">
        <v>297</v>
      </c>
      <c r="D210" s="14" t="s">
        <v>298</v>
      </c>
      <c r="E210" s="14" t="s">
        <v>28</v>
      </c>
      <c r="F210" s="14" t="s">
        <v>29</v>
      </c>
      <c r="G210" s="21">
        <v>26.003</v>
      </c>
      <c r="H210" s="22">
        <v>0.098</v>
      </c>
      <c r="I210" s="25">
        <v>44907</v>
      </c>
      <c r="J210" s="25">
        <v>45194</v>
      </c>
      <c r="K210" s="26">
        <v>25.269665</v>
      </c>
      <c r="L210" s="26">
        <v>0.733335</v>
      </c>
      <c r="M210" s="26">
        <v>0.586668</v>
      </c>
      <c r="N210" s="21">
        <f t="shared" si="8"/>
        <v>0.293334</v>
      </c>
      <c r="O210" s="26">
        <f t="shared" si="9"/>
        <v>0.1466</v>
      </c>
      <c r="P210" s="30">
        <v>0.1466</v>
      </c>
      <c r="Q210" s="30"/>
    </row>
    <row r="211" s="2" customFormat="true" ht="28" customHeight="true" spans="1:17">
      <c r="A211" s="13">
        <v>207</v>
      </c>
      <c r="B211" s="14" t="s">
        <v>54</v>
      </c>
      <c r="C211" s="14" t="s">
        <v>299</v>
      </c>
      <c r="D211" s="14" t="s">
        <v>300</v>
      </c>
      <c r="E211" s="14" t="s">
        <v>58</v>
      </c>
      <c r="F211" s="14" t="s">
        <v>146</v>
      </c>
      <c r="G211" s="21">
        <v>13.041</v>
      </c>
      <c r="H211" s="22">
        <v>0.098</v>
      </c>
      <c r="I211" s="25">
        <v>44932</v>
      </c>
      <c r="J211" s="25">
        <v>45200</v>
      </c>
      <c r="K211" s="26">
        <v>12.541079</v>
      </c>
      <c r="L211" s="26">
        <v>0.499921</v>
      </c>
      <c r="M211" s="26">
        <v>0.399937</v>
      </c>
      <c r="N211" s="21">
        <f t="shared" si="8"/>
        <v>0.199968</v>
      </c>
      <c r="O211" s="26">
        <f t="shared" si="9"/>
        <v>0.0999</v>
      </c>
      <c r="P211" s="30">
        <v>0.0999</v>
      </c>
      <c r="Q211" s="30"/>
    </row>
    <row r="212" s="2" customFormat="true" ht="28" customHeight="true" spans="1:17">
      <c r="A212" s="13">
        <v>208</v>
      </c>
      <c r="B212" s="14" t="s">
        <v>54</v>
      </c>
      <c r="C212" s="14" t="s">
        <v>301</v>
      </c>
      <c r="D212" s="14" t="s">
        <v>302</v>
      </c>
      <c r="E212" s="14" t="s">
        <v>36</v>
      </c>
      <c r="F212" s="14" t="s">
        <v>29</v>
      </c>
      <c r="G212" s="21">
        <v>5.3</v>
      </c>
      <c r="H212" s="22">
        <v>0.098</v>
      </c>
      <c r="I212" s="25">
        <v>44809</v>
      </c>
      <c r="J212" s="25">
        <v>45202</v>
      </c>
      <c r="K212" s="26">
        <v>4.182821</v>
      </c>
      <c r="L212" s="26">
        <v>1.117179</v>
      </c>
      <c r="M212" s="26">
        <v>0.893743</v>
      </c>
      <c r="N212" s="21">
        <v>0.446871</v>
      </c>
      <c r="O212" s="26">
        <f t="shared" si="9"/>
        <v>0.2234</v>
      </c>
      <c r="P212" s="30">
        <v>0.2234</v>
      </c>
      <c r="Q212" s="30"/>
    </row>
    <row r="213" s="2" customFormat="true" ht="28" customHeight="true" spans="1:17">
      <c r="A213" s="13">
        <v>209</v>
      </c>
      <c r="B213" s="14" t="s">
        <v>54</v>
      </c>
      <c r="C213" s="14" t="s">
        <v>303</v>
      </c>
      <c r="D213" s="14" t="s">
        <v>304</v>
      </c>
      <c r="E213" s="14" t="s">
        <v>25</v>
      </c>
      <c r="F213" s="14" t="s">
        <v>146</v>
      </c>
      <c r="G213" s="21">
        <v>41.021</v>
      </c>
      <c r="H213" s="22">
        <v>0.098</v>
      </c>
      <c r="I213" s="25">
        <v>44812</v>
      </c>
      <c r="J213" s="25">
        <v>45206</v>
      </c>
      <c r="K213" s="26">
        <v>39.783498</v>
      </c>
      <c r="L213" s="26">
        <v>1.237502</v>
      </c>
      <c r="M213" s="26">
        <v>0.990002</v>
      </c>
      <c r="N213" s="21">
        <f t="shared" ref="N213:N217" si="10">ROUND(L213*0.4,6)</f>
        <v>0.495001</v>
      </c>
      <c r="O213" s="26">
        <f t="shared" si="9"/>
        <v>0.2475</v>
      </c>
      <c r="P213" s="30">
        <v>0.2475</v>
      </c>
      <c r="Q213" s="30"/>
    </row>
    <row r="214" s="2" customFormat="true" ht="28" customHeight="true" spans="1:17">
      <c r="A214" s="13">
        <v>210</v>
      </c>
      <c r="B214" s="14" t="s">
        <v>54</v>
      </c>
      <c r="C214" s="14" t="s">
        <v>305</v>
      </c>
      <c r="D214" s="14" t="s">
        <v>306</v>
      </c>
      <c r="E214" s="14" t="s">
        <v>44</v>
      </c>
      <c r="F214" s="14" t="s">
        <v>146</v>
      </c>
      <c r="G214" s="21">
        <v>11.7</v>
      </c>
      <c r="H214" s="22">
        <v>0.098</v>
      </c>
      <c r="I214" s="25">
        <v>44870</v>
      </c>
      <c r="J214" s="25">
        <v>45207</v>
      </c>
      <c r="K214" s="26">
        <v>9.691913</v>
      </c>
      <c r="L214" s="26">
        <v>2.008087</v>
      </c>
      <c r="M214" s="26">
        <v>1.60647</v>
      </c>
      <c r="N214" s="21">
        <f t="shared" si="10"/>
        <v>0.803235</v>
      </c>
      <c r="O214" s="26">
        <f t="shared" si="9"/>
        <v>0.4016</v>
      </c>
      <c r="P214" s="30">
        <v>0.4016</v>
      </c>
      <c r="Q214" s="30"/>
    </row>
    <row r="215" s="2" customFormat="true" ht="28" customHeight="true" spans="1:17">
      <c r="A215" s="13">
        <v>211</v>
      </c>
      <c r="B215" s="14" t="s">
        <v>54</v>
      </c>
      <c r="C215" s="14" t="s">
        <v>307</v>
      </c>
      <c r="D215" s="14" t="s">
        <v>308</v>
      </c>
      <c r="E215" s="14" t="s">
        <v>32</v>
      </c>
      <c r="F215" s="14" t="s">
        <v>146</v>
      </c>
      <c r="G215" s="21">
        <v>34.21</v>
      </c>
      <c r="H215" s="22">
        <v>0.098</v>
      </c>
      <c r="I215" s="25">
        <v>44873</v>
      </c>
      <c r="J215" s="25">
        <v>45215</v>
      </c>
      <c r="K215" s="26">
        <v>22.609977</v>
      </c>
      <c r="L215" s="26">
        <v>11.600023</v>
      </c>
      <c r="M215" s="26">
        <v>9.280017</v>
      </c>
      <c r="N215" s="21">
        <f t="shared" si="10"/>
        <v>4.640009</v>
      </c>
      <c r="O215" s="26">
        <f t="shared" si="9"/>
        <v>2.32</v>
      </c>
      <c r="P215" s="30">
        <v>2.32</v>
      </c>
      <c r="Q215" s="30"/>
    </row>
    <row r="216" s="2" customFormat="true" ht="28" customHeight="true" spans="1:17">
      <c r="A216" s="13">
        <v>212</v>
      </c>
      <c r="B216" s="14" t="s">
        <v>54</v>
      </c>
      <c r="C216" s="14" t="s">
        <v>309</v>
      </c>
      <c r="D216" s="14" t="s">
        <v>310</v>
      </c>
      <c r="E216" s="14" t="s">
        <v>42</v>
      </c>
      <c r="F216" s="14" t="s">
        <v>146</v>
      </c>
      <c r="G216" s="21">
        <v>8.2</v>
      </c>
      <c r="H216" s="22">
        <v>0.098</v>
      </c>
      <c r="I216" s="25">
        <v>44902</v>
      </c>
      <c r="J216" s="25">
        <v>45217</v>
      </c>
      <c r="K216" s="26">
        <v>4.654992</v>
      </c>
      <c r="L216" s="26">
        <v>3.545008</v>
      </c>
      <c r="M216" s="26">
        <v>2.836006</v>
      </c>
      <c r="N216" s="21">
        <f t="shared" si="10"/>
        <v>1.418003</v>
      </c>
      <c r="O216" s="26">
        <f t="shared" si="9"/>
        <v>0.709</v>
      </c>
      <c r="P216" s="30">
        <v>0.709</v>
      </c>
      <c r="Q216" s="30"/>
    </row>
    <row r="217" s="2" customFormat="true" ht="28" customHeight="true" spans="1:17">
      <c r="A217" s="13">
        <v>213</v>
      </c>
      <c r="B217" s="14" t="s">
        <v>54</v>
      </c>
      <c r="C217" s="14" t="s">
        <v>309</v>
      </c>
      <c r="D217" s="14" t="s">
        <v>310</v>
      </c>
      <c r="E217" s="14" t="s">
        <v>42</v>
      </c>
      <c r="F217" s="14" t="s">
        <v>146</v>
      </c>
      <c r="G217" s="21">
        <v>22.5</v>
      </c>
      <c r="H217" s="22">
        <v>0.098</v>
      </c>
      <c r="I217" s="25">
        <v>44975</v>
      </c>
      <c r="J217" s="25">
        <v>45217</v>
      </c>
      <c r="K217" s="26">
        <v>14.091662</v>
      </c>
      <c r="L217" s="26">
        <v>8.408338</v>
      </c>
      <c r="M217" s="26">
        <v>6.726671</v>
      </c>
      <c r="N217" s="21">
        <f t="shared" si="10"/>
        <v>3.363335</v>
      </c>
      <c r="O217" s="26">
        <f t="shared" si="9"/>
        <v>1.6816</v>
      </c>
      <c r="P217" s="30">
        <v>1.6816</v>
      </c>
      <c r="Q217" s="30"/>
    </row>
    <row r="218" s="2" customFormat="true" ht="28" customHeight="true" spans="1:17">
      <c r="A218" s="13">
        <v>214</v>
      </c>
      <c r="B218" s="14" t="s">
        <v>54</v>
      </c>
      <c r="C218" s="14" t="s">
        <v>311</v>
      </c>
      <c r="D218" s="14" t="s">
        <v>312</v>
      </c>
      <c r="E218" s="14" t="s">
        <v>73</v>
      </c>
      <c r="F218" s="14" t="s">
        <v>29</v>
      </c>
      <c r="G218" s="21">
        <v>29.521</v>
      </c>
      <c r="H218" s="22">
        <v>0.098</v>
      </c>
      <c r="I218" s="25">
        <v>44848</v>
      </c>
      <c r="J218" s="25">
        <v>45219</v>
      </c>
      <c r="K218" s="26">
        <v>26.05432</v>
      </c>
      <c r="L218" s="26">
        <v>3.46668</v>
      </c>
      <c r="M218" s="26">
        <v>2.773345</v>
      </c>
      <c r="N218" s="21">
        <v>1.386671</v>
      </c>
      <c r="O218" s="26">
        <f t="shared" si="9"/>
        <v>0.6933</v>
      </c>
      <c r="P218" s="30">
        <v>0.6933</v>
      </c>
      <c r="Q218" s="30"/>
    </row>
    <row r="219" s="2" customFormat="true" ht="28" customHeight="true" spans="1:17">
      <c r="A219" s="13">
        <v>215</v>
      </c>
      <c r="B219" s="14" t="s">
        <v>54</v>
      </c>
      <c r="C219" s="14" t="s">
        <v>313</v>
      </c>
      <c r="D219" s="14" t="s">
        <v>314</v>
      </c>
      <c r="E219" s="14" t="s">
        <v>61</v>
      </c>
      <c r="F219" s="14" t="s">
        <v>146</v>
      </c>
      <c r="G219" s="21">
        <v>8.92</v>
      </c>
      <c r="H219" s="22">
        <v>0.08</v>
      </c>
      <c r="I219" s="25">
        <v>44897</v>
      </c>
      <c r="J219" s="25">
        <v>45222</v>
      </c>
      <c r="K219" s="26">
        <v>8.27</v>
      </c>
      <c r="L219" s="26">
        <v>0.65</v>
      </c>
      <c r="M219" s="26">
        <v>0.52</v>
      </c>
      <c r="N219" s="21">
        <f t="shared" ref="N219:N234" si="11">ROUND(L219*0.4,6)</f>
        <v>0.26</v>
      </c>
      <c r="O219" s="26">
        <f t="shared" si="9"/>
        <v>0.13</v>
      </c>
      <c r="P219" s="30">
        <v>0.13</v>
      </c>
      <c r="Q219" s="30"/>
    </row>
    <row r="220" s="2" customFormat="true" ht="28" customHeight="true" spans="1:17">
      <c r="A220" s="13">
        <v>216</v>
      </c>
      <c r="B220" s="14" t="s">
        <v>54</v>
      </c>
      <c r="C220" s="14" t="s">
        <v>315</v>
      </c>
      <c r="D220" s="14" t="s">
        <v>316</v>
      </c>
      <c r="E220" s="14" t="s">
        <v>22</v>
      </c>
      <c r="F220" s="14" t="s">
        <v>146</v>
      </c>
      <c r="G220" s="21">
        <v>40.213</v>
      </c>
      <c r="H220" s="22">
        <v>0.098</v>
      </c>
      <c r="I220" s="25">
        <v>44891</v>
      </c>
      <c r="J220" s="25">
        <v>45224</v>
      </c>
      <c r="K220" s="26">
        <v>30.796331</v>
      </c>
      <c r="L220" s="26">
        <v>9.416669</v>
      </c>
      <c r="M220" s="26">
        <v>7.533335</v>
      </c>
      <c r="N220" s="21">
        <f t="shared" si="11"/>
        <v>3.766668</v>
      </c>
      <c r="O220" s="26">
        <f t="shared" si="9"/>
        <v>1.8833</v>
      </c>
      <c r="P220" s="30">
        <v>1.8833</v>
      </c>
      <c r="Q220" s="30"/>
    </row>
    <row r="221" s="2" customFormat="true" ht="28" customHeight="true" spans="1:17">
      <c r="A221" s="13">
        <v>217</v>
      </c>
      <c r="B221" s="14" t="s">
        <v>54</v>
      </c>
      <c r="C221" s="14" t="s">
        <v>317</v>
      </c>
      <c r="D221" s="14" t="s">
        <v>318</v>
      </c>
      <c r="E221" s="14" t="s">
        <v>46</v>
      </c>
      <c r="F221" s="14" t="s">
        <v>29</v>
      </c>
      <c r="G221" s="21">
        <v>10.8</v>
      </c>
      <c r="H221" s="22">
        <v>0.09</v>
      </c>
      <c r="I221" s="25">
        <v>44837</v>
      </c>
      <c r="J221" s="25">
        <v>45229</v>
      </c>
      <c r="K221" s="26">
        <v>4.883322</v>
      </c>
      <c r="L221" s="26">
        <v>5.916678</v>
      </c>
      <c r="M221" s="26">
        <v>4.733342</v>
      </c>
      <c r="N221" s="21">
        <f t="shared" si="11"/>
        <v>2.366671</v>
      </c>
      <c r="O221" s="26">
        <f t="shared" si="9"/>
        <v>1.1833</v>
      </c>
      <c r="P221" s="30">
        <v>1.1833</v>
      </c>
      <c r="Q221" s="30"/>
    </row>
    <row r="222" s="2" customFormat="true" ht="28" customHeight="true" spans="1:17">
      <c r="A222" s="13">
        <v>218</v>
      </c>
      <c r="B222" s="14" t="s">
        <v>54</v>
      </c>
      <c r="C222" s="14" t="s">
        <v>319</v>
      </c>
      <c r="D222" s="14" t="s">
        <v>320</v>
      </c>
      <c r="E222" s="14" t="s">
        <v>73</v>
      </c>
      <c r="F222" s="14" t="s">
        <v>146</v>
      </c>
      <c r="G222" s="21">
        <v>32.883</v>
      </c>
      <c r="H222" s="22">
        <v>0.08</v>
      </c>
      <c r="I222" s="25">
        <v>44869</v>
      </c>
      <c r="J222" s="25">
        <v>45233</v>
      </c>
      <c r="K222" s="26">
        <v>27.773647</v>
      </c>
      <c r="L222" s="26">
        <v>5.109353</v>
      </c>
      <c r="M222" s="26">
        <v>4.087482</v>
      </c>
      <c r="N222" s="21">
        <f t="shared" si="11"/>
        <v>2.043741</v>
      </c>
      <c r="O222" s="26">
        <f t="shared" si="9"/>
        <v>1.0218</v>
      </c>
      <c r="P222" s="30">
        <v>1.0218</v>
      </c>
      <c r="Q222" s="30"/>
    </row>
    <row r="223" s="2" customFormat="true" ht="28" customHeight="true" spans="1:17">
      <c r="A223" s="13">
        <v>219</v>
      </c>
      <c r="B223" s="14" t="s">
        <v>54</v>
      </c>
      <c r="C223" s="14" t="s">
        <v>321</v>
      </c>
      <c r="D223" s="14" t="s">
        <v>322</v>
      </c>
      <c r="E223" s="14" t="s">
        <v>58</v>
      </c>
      <c r="F223" s="14" t="s">
        <v>146</v>
      </c>
      <c r="G223" s="21">
        <v>11.21</v>
      </c>
      <c r="H223" s="22">
        <v>0.062</v>
      </c>
      <c r="I223" s="25">
        <v>44898</v>
      </c>
      <c r="J223" s="25">
        <v>45241</v>
      </c>
      <c r="K223" s="26">
        <v>7.693321</v>
      </c>
      <c r="L223" s="26">
        <v>3.516679</v>
      </c>
      <c r="M223" s="26">
        <v>2.813343</v>
      </c>
      <c r="N223" s="21">
        <f t="shared" si="11"/>
        <v>1.406672</v>
      </c>
      <c r="O223" s="26">
        <f t="shared" si="9"/>
        <v>0.7033</v>
      </c>
      <c r="P223" s="30">
        <v>0.7033</v>
      </c>
      <c r="Q223" s="30"/>
    </row>
    <row r="224" s="2" customFormat="true" ht="28" customHeight="true" spans="1:17">
      <c r="A224" s="13">
        <v>220</v>
      </c>
      <c r="B224" s="14" t="s">
        <v>54</v>
      </c>
      <c r="C224" s="14" t="s">
        <v>323</v>
      </c>
      <c r="D224" s="14" t="s">
        <v>324</v>
      </c>
      <c r="E224" s="14" t="s">
        <v>61</v>
      </c>
      <c r="F224" s="14" t="s">
        <v>146</v>
      </c>
      <c r="G224" s="21">
        <v>38.4</v>
      </c>
      <c r="H224" s="22">
        <v>0.0761</v>
      </c>
      <c r="I224" s="25">
        <v>45039</v>
      </c>
      <c r="J224" s="25">
        <v>45252</v>
      </c>
      <c r="K224" s="26">
        <v>30.272296</v>
      </c>
      <c r="L224" s="26">
        <v>8.127704</v>
      </c>
      <c r="M224" s="26">
        <v>6.502163</v>
      </c>
      <c r="N224" s="21">
        <f t="shared" si="11"/>
        <v>3.251082</v>
      </c>
      <c r="O224" s="26">
        <f t="shared" si="9"/>
        <v>1.6255</v>
      </c>
      <c r="P224" s="30">
        <v>1.6255</v>
      </c>
      <c r="Q224" s="30"/>
    </row>
    <row r="225" s="2" customFormat="true" ht="28" customHeight="true" spans="1:17">
      <c r="A225" s="13">
        <v>221</v>
      </c>
      <c r="B225" s="14" t="s">
        <v>54</v>
      </c>
      <c r="C225" s="14" t="s">
        <v>325</v>
      </c>
      <c r="D225" s="14" t="s">
        <v>326</v>
      </c>
      <c r="E225" s="14" t="s">
        <v>58</v>
      </c>
      <c r="F225" s="14" t="s">
        <v>146</v>
      </c>
      <c r="G225" s="21">
        <v>17.87</v>
      </c>
      <c r="H225" s="22">
        <v>0.062</v>
      </c>
      <c r="I225" s="25">
        <v>44905</v>
      </c>
      <c r="J225" s="25">
        <v>45253</v>
      </c>
      <c r="K225" s="26">
        <v>14.828328</v>
      </c>
      <c r="L225" s="26">
        <v>3.041672</v>
      </c>
      <c r="M225" s="26">
        <v>2.433338</v>
      </c>
      <c r="N225" s="21">
        <f t="shared" si="11"/>
        <v>1.216669</v>
      </c>
      <c r="O225" s="26">
        <f t="shared" si="9"/>
        <v>0.6083</v>
      </c>
      <c r="P225" s="30">
        <v>0.6083</v>
      </c>
      <c r="Q225" s="30"/>
    </row>
    <row r="226" s="2" customFormat="true" ht="28" customHeight="true" spans="1:17">
      <c r="A226" s="13">
        <v>222</v>
      </c>
      <c r="B226" s="14" t="s">
        <v>54</v>
      </c>
      <c r="C226" s="14" t="s">
        <v>327</v>
      </c>
      <c r="D226" s="14" t="s">
        <v>328</v>
      </c>
      <c r="E226" s="14" t="s">
        <v>36</v>
      </c>
      <c r="F226" s="14" t="s">
        <v>146</v>
      </c>
      <c r="G226" s="21">
        <v>31.356</v>
      </c>
      <c r="H226" s="22">
        <v>0.08</v>
      </c>
      <c r="I226" s="25">
        <v>45024</v>
      </c>
      <c r="J226" s="25">
        <v>45260</v>
      </c>
      <c r="K226" s="26">
        <v>18.022664</v>
      </c>
      <c r="L226" s="26">
        <v>13.333336</v>
      </c>
      <c r="M226" s="26">
        <v>10.666669</v>
      </c>
      <c r="N226" s="21">
        <f t="shared" si="11"/>
        <v>5.333334</v>
      </c>
      <c r="O226" s="26">
        <f t="shared" si="9"/>
        <v>2.6666</v>
      </c>
      <c r="P226" s="30">
        <v>2.6666</v>
      </c>
      <c r="Q226" s="30"/>
    </row>
    <row r="227" s="2" customFormat="true" ht="28" customHeight="true" spans="1:17">
      <c r="A227" s="13">
        <v>223</v>
      </c>
      <c r="B227" s="14" t="s">
        <v>54</v>
      </c>
      <c r="C227" s="14" t="s">
        <v>329</v>
      </c>
      <c r="D227" s="14" t="s">
        <v>330</v>
      </c>
      <c r="E227" s="14" t="s">
        <v>36</v>
      </c>
      <c r="F227" s="14" t="s">
        <v>29</v>
      </c>
      <c r="G227" s="21">
        <v>4.3</v>
      </c>
      <c r="H227" s="22">
        <v>0.098</v>
      </c>
      <c r="I227" s="25">
        <v>44947</v>
      </c>
      <c r="J227" s="25">
        <v>45265</v>
      </c>
      <c r="K227" s="26">
        <v>2.975</v>
      </c>
      <c r="L227" s="26">
        <v>1.325</v>
      </c>
      <c r="M227" s="26">
        <v>1.06</v>
      </c>
      <c r="N227" s="21">
        <f t="shared" si="11"/>
        <v>0.53</v>
      </c>
      <c r="O227" s="26">
        <f t="shared" si="9"/>
        <v>0.265</v>
      </c>
      <c r="P227" s="30">
        <v>0.265</v>
      </c>
      <c r="Q227" s="30"/>
    </row>
    <row r="228" s="2" customFormat="true" ht="28" customHeight="true" spans="1:17">
      <c r="A228" s="13">
        <v>224</v>
      </c>
      <c r="B228" s="14" t="s">
        <v>54</v>
      </c>
      <c r="C228" s="14" t="s">
        <v>331</v>
      </c>
      <c r="D228" s="14" t="s">
        <v>332</v>
      </c>
      <c r="E228" s="14" t="s">
        <v>22</v>
      </c>
      <c r="F228" s="14" t="s">
        <v>146</v>
      </c>
      <c r="G228" s="21">
        <v>12.4</v>
      </c>
      <c r="H228" s="22">
        <v>0.098</v>
      </c>
      <c r="I228" s="25">
        <v>44916</v>
      </c>
      <c r="J228" s="25">
        <v>45268</v>
      </c>
      <c r="K228" s="26">
        <v>11.358331</v>
      </c>
      <c r="L228" s="26">
        <v>1.041669</v>
      </c>
      <c r="M228" s="26">
        <v>0.833335</v>
      </c>
      <c r="N228" s="21">
        <f t="shared" si="11"/>
        <v>0.416668</v>
      </c>
      <c r="O228" s="26">
        <f t="shared" si="9"/>
        <v>0.2083</v>
      </c>
      <c r="P228" s="30">
        <v>0.2083</v>
      </c>
      <c r="Q228" s="30"/>
    </row>
    <row r="229" s="2" customFormat="true" ht="28" customHeight="true" spans="1:17">
      <c r="A229" s="13">
        <v>225</v>
      </c>
      <c r="B229" s="14" t="s">
        <v>54</v>
      </c>
      <c r="C229" s="14" t="s">
        <v>333</v>
      </c>
      <c r="D229" s="14" t="s">
        <v>154</v>
      </c>
      <c r="E229" s="14" t="s">
        <v>22</v>
      </c>
      <c r="F229" s="14" t="s">
        <v>154</v>
      </c>
      <c r="G229" s="21">
        <v>22.1</v>
      </c>
      <c r="H229" s="22">
        <v>0.098</v>
      </c>
      <c r="I229" s="25">
        <v>44813</v>
      </c>
      <c r="J229" s="25">
        <v>45273</v>
      </c>
      <c r="K229" s="26">
        <v>21.349983</v>
      </c>
      <c r="L229" s="26">
        <v>0.750017</v>
      </c>
      <c r="M229" s="26">
        <v>0.600014</v>
      </c>
      <c r="N229" s="21">
        <f t="shared" si="11"/>
        <v>0.300007</v>
      </c>
      <c r="O229" s="26">
        <f t="shared" si="9"/>
        <v>0.15</v>
      </c>
      <c r="P229" s="30">
        <v>0</v>
      </c>
      <c r="Q229" s="34" t="s">
        <v>276</v>
      </c>
    </row>
    <row r="230" s="2" customFormat="true" ht="28" customHeight="true" spans="1:17">
      <c r="A230" s="13">
        <v>226</v>
      </c>
      <c r="B230" s="14" t="s">
        <v>54</v>
      </c>
      <c r="C230" s="14" t="s">
        <v>334</v>
      </c>
      <c r="D230" s="14" t="s">
        <v>335</v>
      </c>
      <c r="E230" s="14" t="s">
        <v>22</v>
      </c>
      <c r="F230" s="14" t="s">
        <v>29</v>
      </c>
      <c r="G230" s="21">
        <v>12</v>
      </c>
      <c r="H230" s="22">
        <v>0.098</v>
      </c>
      <c r="I230" s="25">
        <v>44924</v>
      </c>
      <c r="J230" s="25">
        <v>45280</v>
      </c>
      <c r="K230" s="26">
        <v>7.6</v>
      </c>
      <c r="L230" s="26">
        <v>4.4</v>
      </c>
      <c r="M230" s="26">
        <v>3.52</v>
      </c>
      <c r="N230" s="21">
        <f t="shared" si="11"/>
        <v>1.76</v>
      </c>
      <c r="O230" s="26">
        <f t="shared" si="9"/>
        <v>0.88</v>
      </c>
      <c r="P230" s="30">
        <v>0.88</v>
      </c>
      <c r="Q230" s="30"/>
    </row>
    <row r="231" s="2" customFormat="true" ht="28" customHeight="true" spans="1:17">
      <c r="A231" s="13">
        <v>227</v>
      </c>
      <c r="B231" s="14" t="s">
        <v>54</v>
      </c>
      <c r="C231" s="14" t="s">
        <v>336</v>
      </c>
      <c r="D231" s="14" t="s">
        <v>337</v>
      </c>
      <c r="E231" s="14" t="s">
        <v>36</v>
      </c>
      <c r="F231" s="14" t="s">
        <v>146</v>
      </c>
      <c r="G231" s="21">
        <v>8.755</v>
      </c>
      <c r="H231" s="22">
        <v>0.098</v>
      </c>
      <c r="I231" s="25">
        <v>44910</v>
      </c>
      <c r="J231" s="25">
        <v>45280</v>
      </c>
      <c r="K231" s="26">
        <v>6.855</v>
      </c>
      <c r="L231" s="26">
        <v>1.9</v>
      </c>
      <c r="M231" s="26">
        <v>1.52</v>
      </c>
      <c r="N231" s="21">
        <f t="shared" si="11"/>
        <v>0.76</v>
      </c>
      <c r="O231" s="26">
        <f t="shared" si="9"/>
        <v>0.38</v>
      </c>
      <c r="P231" s="30">
        <v>0.38</v>
      </c>
      <c r="Q231" s="30"/>
    </row>
    <row r="232" s="2" customFormat="true" ht="28" customHeight="true" spans="1:17">
      <c r="A232" s="13">
        <v>228</v>
      </c>
      <c r="B232" s="14" t="s">
        <v>54</v>
      </c>
      <c r="C232" s="14" t="s">
        <v>338</v>
      </c>
      <c r="D232" s="14" t="s">
        <v>339</v>
      </c>
      <c r="E232" s="14" t="s">
        <v>61</v>
      </c>
      <c r="F232" s="14" t="s">
        <v>146</v>
      </c>
      <c r="G232" s="21">
        <v>13.717</v>
      </c>
      <c r="H232" s="22">
        <v>0.098</v>
      </c>
      <c r="I232" s="25">
        <v>44855</v>
      </c>
      <c r="J232" s="25">
        <v>45280</v>
      </c>
      <c r="K232" s="26">
        <v>12.583653</v>
      </c>
      <c r="L232" s="26">
        <v>1.133347</v>
      </c>
      <c r="M232" s="26">
        <v>0.906678</v>
      </c>
      <c r="N232" s="21">
        <f t="shared" si="11"/>
        <v>0.453339</v>
      </c>
      <c r="O232" s="26">
        <f t="shared" si="9"/>
        <v>0.2266</v>
      </c>
      <c r="P232" s="30">
        <v>0.2266</v>
      </c>
      <c r="Q232" s="30"/>
    </row>
    <row r="233" s="2" customFormat="true" ht="28" customHeight="true" spans="1:17">
      <c r="A233" s="13">
        <v>229</v>
      </c>
      <c r="B233" s="14" t="s">
        <v>54</v>
      </c>
      <c r="C233" s="14" t="s">
        <v>340</v>
      </c>
      <c r="D233" s="14" t="s">
        <v>341</v>
      </c>
      <c r="E233" s="14" t="s">
        <v>28</v>
      </c>
      <c r="F233" s="14" t="s">
        <v>29</v>
      </c>
      <c r="G233" s="21">
        <v>29.612</v>
      </c>
      <c r="H233" s="22">
        <v>0.08</v>
      </c>
      <c r="I233" s="25">
        <v>45067</v>
      </c>
      <c r="J233" s="25">
        <v>45283</v>
      </c>
      <c r="K233" s="26">
        <v>22.095295</v>
      </c>
      <c r="L233" s="26">
        <v>7.516705</v>
      </c>
      <c r="M233" s="26">
        <v>6.013364</v>
      </c>
      <c r="N233" s="21">
        <f t="shared" si="11"/>
        <v>3.006682</v>
      </c>
      <c r="O233" s="26">
        <f t="shared" si="9"/>
        <v>1.5033</v>
      </c>
      <c r="P233" s="30">
        <v>1.5033</v>
      </c>
      <c r="Q233" s="30"/>
    </row>
    <row r="234" s="2" customFormat="true" ht="28" customHeight="true" spans="1:17">
      <c r="A234" s="13">
        <v>230</v>
      </c>
      <c r="B234" s="14" t="s">
        <v>54</v>
      </c>
      <c r="C234" s="14" t="s">
        <v>342</v>
      </c>
      <c r="D234" s="14" t="s">
        <v>343</v>
      </c>
      <c r="E234" s="14" t="s">
        <v>46</v>
      </c>
      <c r="F234" s="14" t="s">
        <v>29</v>
      </c>
      <c r="G234" s="21">
        <v>32</v>
      </c>
      <c r="H234" s="22">
        <v>0.098</v>
      </c>
      <c r="I234" s="25">
        <v>44889</v>
      </c>
      <c r="J234" s="25">
        <v>45285</v>
      </c>
      <c r="K234" s="26">
        <v>26.232246</v>
      </c>
      <c r="L234" s="26">
        <v>5.767754</v>
      </c>
      <c r="M234" s="26">
        <v>4.614203</v>
      </c>
      <c r="N234" s="21">
        <f t="shared" si="11"/>
        <v>2.307102</v>
      </c>
      <c r="O234" s="26">
        <f t="shared" si="9"/>
        <v>1.1535</v>
      </c>
      <c r="P234" s="30">
        <v>1.1535</v>
      </c>
      <c r="Q234" s="30"/>
    </row>
    <row r="235" s="2" customFormat="true" ht="28" customHeight="true" spans="1:17">
      <c r="A235" s="13">
        <v>231</v>
      </c>
      <c r="B235" s="14" t="s">
        <v>54</v>
      </c>
      <c r="C235" s="14" t="s">
        <v>344</v>
      </c>
      <c r="D235" s="14" t="s">
        <v>345</v>
      </c>
      <c r="E235" s="14" t="s">
        <v>22</v>
      </c>
      <c r="F235" s="14" t="s">
        <v>29</v>
      </c>
      <c r="G235" s="21">
        <v>19.998</v>
      </c>
      <c r="H235" s="22">
        <v>0.098</v>
      </c>
      <c r="I235" s="25">
        <v>44892</v>
      </c>
      <c r="J235" s="25">
        <v>45286</v>
      </c>
      <c r="K235" s="26">
        <v>15.264655</v>
      </c>
      <c r="L235" s="26">
        <v>4.733345</v>
      </c>
      <c r="M235" s="26">
        <v>3.786675</v>
      </c>
      <c r="N235" s="21">
        <v>1.893337</v>
      </c>
      <c r="O235" s="26">
        <f t="shared" si="9"/>
        <v>0.9466</v>
      </c>
      <c r="P235" s="30">
        <v>0.9466</v>
      </c>
      <c r="Q235" s="30"/>
    </row>
    <row r="236" s="2" customFormat="true" ht="28" customHeight="true" spans="1:17">
      <c r="A236" s="13">
        <v>232</v>
      </c>
      <c r="B236" s="14" t="s">
        <v>54</v>
      </c>
      <c r="C236" s="14" t="s">
        <v>346</v>
      </c>
      <c r="D236" s="14" t="s">
        <v>347</v>
      </c>
      <c r="E236" s="14" t="s">
        <v>58</v>
      </c>
      <c r="F236" s="14" t="s">
        <v>146</v>
      </c>
      <c r="G236" s="21">
        <v>6</v>
      </c>
      <c r="H236" s="22">
        <v>0.08</v>
      </c>
      <c r="I236" s="25">
        <v>44896</v>
      </c>
      <c r="J236" s="25">
        <v>45287</v>
      </c>
      <c r="K236" s="26">
        <v>5.869997</v>
      </c>
      <c r="L236" s="26">
        <v>0.130003</v>
      </c>
      <c r="M236" s="26">
        <v>0.104002</v>
      </c>
      <c r="N236" s="21">
        <f>ROUND(L236*0.4,6)</f>
        <v>0.052001</v>
      </c>
      <c r="O236" s="26">
        <f t="shared" si="9"/>
        <v>0.026</v>
      </c>
      <c r="P236" s="30">
        <v>0.026</v>
      </c>
      <c r="Q236" s="30"/>
    </row>
    <row r="237" s="2" customFormat="true" ht="28" customHeight="true" spans="1:17">
      <c r="A237" s="13">
        <v>233</v>
      </c>
      <c r="B237" s="14" t="s">
        <v>54</v>
      </c>
      <c r="C237" s="14" t="s">
        <v>348</v>
      </c>
      <c r="D237" s="14" t="s">
        <v>349</v>
      </c>
      <c r="E237" s="14" t="s">
        <v>58</v>
      </c>
      <c r="F237" s="14" t="s">
        <v>29</v>
      </c>
      <c r="G237" s="21">
        <v>9.514</v>
      </c>
      <c r="H237" s="22">
        <v>0.062</v>
      </c>
      <c r="I237" s="25">
        <v>44961</v>
      </c>
      <c r="J237" s="25">
        <v>45290</v>
      </c>
      <c r="K237" s="26">
        <v>8.179</v>
      </c>
      <c r="L237" s="26">
        <v>1.335</v>
      </c>
      <c r="M237" s="26">
        <v>1.068</v>
      </c>
      <c r="N237" s="21">
        <f>ROUND(L237*0.4,6)</f>
        <v>0.534</v>
      </c>
      <c r="O237" s="26">
        <f t="shared" si="9"/>
        <v>0.267</v>
      </c>
      <c r="P237" s="30">
        <v>0.267</v>
      </c>
      <c r="Q237" s="30"/>
    </row>
    <row r="238" s="2" customFormat="true" ht="28" customHeight="true" spans="1:17">
      <c r="A238" s="13">
        <v>234</v>
      </c>
      <c r="B238" s="14" t="s">
        <v>20</v>
      </c>
      <c r="C238" s="14" t="s">
        <v>350</v>
      </c>
      <c r="D238" s="14" t="s">
        <v>350</v>
      </c>
      <c r="E238" s="14" t="s">
        <v>73</v>
      </c>
      <c r="F238" s="14" t="s">
        <v>23</v>
      </c>
      <c r="G238" s="21">
        <v>79</v>
      </c>
      <c r="H238" s="22">
        <v>0.0396</v>
      </c>
      <c r="I238" s="25">
        <v>44560</v>
      </c>
      <c r="J238" s="25">
        <v>45003</v>
      </c>
      <c r="K238" s="26">
        <v>14.461657</v>
      </c>
      <c r="L238" s="26">
        <v>64.538343</v>
      </c>
      <c r="M238" s="26">
        <v>51.630675</v>
      </c>
      <c r="N238" s="21">
        <f>M238-ROUND(M238/0.8*0.3,6)</f>
        <v>32.269172</v>
      </c>
      <c r="O238" s="26">
        <f>ROUNDDOWN(L238*0.2,4)</f>
        <v>12.9076</v>
      </c>
      <c r="P238" s="30">
        <v>12.9076</v>
      </c>
      <c r="Q238" s="30"/>
    </row>
    <row r="239" s="2" customFormat="true" ht="28" customHeight="true" spans="1:17">
      <c r="A239" s="32" t="s">
        <v>351</v>
      </c>
      <c r="B239" s="33"/>
      <c r="C239" s="33"/>
      <c r="D239" s="33"/>
      <c r="E239" s="33"/>
      <c r="F239" s="33"/>
      <c r="G239" s="21">
        <f t="shared" ref="G239:O239" si="12">SUM(G5:G238)</f>
        <v>20543.254052</v>
      </c>
      <c r="H239" s="20" t="s">
        <v>352</v>
      </c>
      <c r="I239" s="25" t="s">
        <v>352</v>
      </c>
      <c r="J239" s="25" t="s">
        <v>352</v>
      </c>
      <c r="K239" s="21">
        <f t="shared" si="12"/>
        <v>1982.14942</v>
      </c>
      <c r="L239" s="21">
        <f t="shared" si="12"/>
        <v>18561.104632</v>
      </c>
      <c r="M239" s="21">
        <f t="shared" si="12"/>
        <v>14848.883712</v>
      </c>
      <c r="N239" s="21">
        <f t="shared" si="12"/>
        <v>8965.182434</v>
      </c>
      <c r="O239" s="21">
        <f t="shared" si="12"/>
        <v>3712.2151</v>
      </c>
      <c r="P239" s="21">
        <f>SUM(P5:P238)</f>
        <v>3711.4317</v>
      </c>
      <c r="Q239" s="35"/>
    </row>
    <row r="240" ht="14.95" customHeight="true"/>
  </sheetData>
  <autoFilter ref="A4:Q239">
    <extLst/>
  </autoFilter>
  <mergeCells count="2">
    <mergeCell ref="A2:O2"/>
    <mergeCell ref="A239:F239"/>
  </mergeCells>
  <pageMargins left="0.432638888888889" right="0.354166666666667" top="0.629861111111111" bottom="0.432638888888889" header="0.5" footer="0.236111111111111"/>
  <pageSetup paperSize="9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12077</dc:creator>
  <cp:lastModifiedBy>王智</cp:lastModifiedBy>
  <dcterms:created xsi:type="dcterms:W3CDTF">2025-09-03T15:51:00Z</dcterms:created>
  <dcterms:modified xsi:type="dcterms:W3CDTF">2025-11-12T09:34:48Z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07B4E4F9021646EC8599988837FBD972_11</vt:lpwstr>
  </property>
  <property fmtid="{D5CDD505-2E9C-101B-9397-08002B2CF9AE}" pid="3" name="KSOProductBuildVer">
    <vt:lpwstr>2052-11.8.2.9695</vt:lpwstr>
  </property>
</Properties>
</file>