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700"/>
  </bookViews>
  <sheets>
    <sheet name="Sheet1" sheetId="1" r:id="rId1"/>
  </sheets>
  <definedNames>
    <definedName name="_xlnm._FilterDatabase" localSheetId="0" hidden="1">Sheet1!$A$4:$N$127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<sst xmlns="http://schemas.openxmlformats.org/spreadsheetml/2006/main" count="322" uniqueCount="194">
  <si>
    <t>附件1：</t>
  </si>
  <si>
    <t>序号</t>
  </si>
  <si>
    <t>被担保对象名称</t>
  </si>
  <si>
    <t>资金使用主体名称</t>
  </si>
  <si>
    <t>企业规模</t>
  </si>
  <si>
    <t>担保贷款金额</t>
  </si>
  <si>
    <t>担保责任发生日期</t>
  </si>
  <si>
    <t>担保责任解保日期</t>
  </si>
  <si>
    <t>担保责任天数</t>
  </si>
  <si>
    <t>贷款利率</t>
  </si>
  <si>
    <t>已收担保费</t>
  </si>
  <si>
    <t>年化综合担保费率</t>
  </si>
  <si>
    <t>拟申请补贴额度</t>
  </si>
  <si>
    <t>审计补贴金额</t>
  </si>
  <si>
    <t>备注</t>
  </si>
  <si>
    <t>武汉东湖大数据交易中心股份有限公司</t>
  </si>
  <si>
    <t>小微企业</t>
  </si>
  <si>
    <t>世纪联发（武汉）科技发展有限公司</t>
  </si>
  <si>
    <t>朱传青</t>
  </si>
  <si>
    <t>武汉茂顺久商贸有限公司</t>
  </si>
  <si>
    <t>小微企业主</t>
  </si>
  <si>
    <t>褚秀萍</t>
  </si>
  <si>
    <t>武汉世纪金鹰机械租赁有限公司</t>
  </si>
  <si>
    <t>武汉鼎辉可再生能源科技有限公司</t>
  </si>
  <si>
    <t>武汉永钧汽车租赁有限公司</t>
  </si>
  <si>
    <t>何彩云</t>
  </si>
  <si>
    <t>武汉市康普装饰工程有限公司</t>
  </si>
  <si>
    <t>陈友明</t>
  </si>
  <si>
    <t>武汉盛家保洁有限责任公司</t>
  </si>
  <si>
    <t>杨波</t>
  </si>
  <si>
    <t>武汉宇恒建材有限公司</t>
  </si>
  <si>
    <t>高光旭</t>
  </si>
  <si>
    <t>武汉千瑞泰劳务工程有限公司</t>
  </si>
  <si>
    <t>薛松官</t>
  </si>
  <si>
    <t>武汉楚艺装饰工程有限公司</t>
  </si>
  <si>
    <t>姜波</t>
  </si>
  <si>
    <t>武汉鑫合悦环境科技有限公司</t>
  </si>
  <si>
    <t>胡金泉</t>
  </si>
  <si>
    <t>湖北汇生欣新能源科技有限公司</t>
  </si>
  <si>
    <t>王雪源</t>
  </si>
  <si>
    <t>武汉企讯通人力资源有限公司</t>
  </si>
  <si>
    <t>李良中</t>
  </si>
  <si>
    <t>武汉市嘉琳锐工贸有限公司</t>
  </si>
  <si>
    <t>武汉聚狮在线教育科技有限公司</t>
  </si>
  <si>
    <t>武汉鑫泰和钢结构工程有限公司</t>
  </si>
  <si>
    <t>武汉市利源厚浦商贸有限公司</t>
  </si>
  <si>
    <t>武汉友盟发建设集团有限公司</t>
  </si>
  <si>
    <t>武汉鑫凝特种建筑材料有限公司</t>
  </si>
  <si>
    <t>武汉市秋新消防工程有限公司</t>
  </si>
  <si>
    <t>湖北易智鑫建设工程有限公司</t>
  </si>
  <si>
    <t>高明特环境科技有限公司</t>
  </si>
  <si>
    <t>邓斌</t>
  </si>
  <si>
    <t>湖北军盾科技有限公司</t>
  </si>
  <si>
    <t>徐振福</t>
  </si>
  <si>
    <t>武汉新城物流有限公司</t>
  </si>
  <si>
    <t>湖北汉缆实业有限公司</t>
  </si>
  <si>
    <t>王玉英</t>
  </si>
  <si>
    <t>湖北晶俊鸿博建筑工程有限公司</t>
  </si>
  <si>
    <t>朱晓琴</t>
  </si>
  <si>
    <t>湖北长志投资发展有限公司</t>
  </si>
  <si>
    <t>刘懿</t>
  </si>
  <si>
    <t>武汉中联硕达科技有限公司</t>
  </si>
  <si>
    <t>武汉璟泓万方堂大药房连锁有限公司</t>
  </si>
  <si>
    <t>清江中源建设(湖北)有限公司</t>
  </si>
  <si>
    <t>湖北源新兴管道有限公司</t>
  </si>
  <si>
    <t>黄小伦</t>
  </si>
  <si>
    <t>湖北恒勘建设工程有限公司</t>
  </si>
  <si>
    <t>蔡书经</t>
  </si>
  <si>
    <t>武汉众恒环保节能工程有限公司</t>
  </si>
  <si>
    <t>曹海</t>
  </si>
  <si>
    <t>湖北合盛鑫电气有限公司</t>
  </si>
  <si>
    <t>刘超</t>
  </si>
  <si>
    <t>武汉优耐一德建筑节能有限公司</t>
  </si>
  <si>
    <t>侯长国</t>
  </si>
  <si>
    <t>武汉市江汉区胜利城印刷厂</t>
  </si>
  <si>
    <t>湖北弘焱建设工程有限公司</t>
  </si>
  <si>
    <t>武汉斌豪建安工程有限公司</t>
  </si>
  <si>
    <t>湖北燊榕电力科技有限公司</t>
  </si>
  <si>
    <t>叶寿如</t>
  </si>
  <si>
    <t>武汉名牛科技发展股份有限公司</t>
  </si>
  <si>
    <t>任应阶</t>
  </si>
  <si>
    <t>湖北应祥洪新建筑工程有限公司</t>
  </si>
  <si>
    <t>李平</t>
  </si>
  <si>
    <t>武汉裕兴华丰工贸有限公司</t>
  </si>
  <si>
    <t>贾永卫</t>
  </si>
  <si>
    <t>武汉天际快运有限公司</t>
  </si>
  <si>
    <t>蔡德平</t>
  </si>
  <si>
    <t>湖北常久科技发展有限公司</t>
  </si>
  <si>
    <t>湖北兴合茂商贸有限公司</t>
  </si>
  <si>
    <t>武汉海亿新能源科技有限公司</t>
  </si>
  <si>
    <t>武汉信诚伟业商贸有限公司</t>
  </si>
  <si>
    <t>武汉鑫汉东玻璃有限公司</t>
  </si>
  <si>
    <t>李祖华</t>
  </si>
  <si>
    <t>湖北凌天润莱建筑劳务有限公司</t>
  </si>
  <si>
    <t>金德蔚</t>
  </si>
  <si>
    <t>武汉金三笑贸易有限公司</t>
  </si>
  <si>
    <t>邓振华</t>
  </si>
  <si>
    <t>武汉巢之安电子商务有限公司</t>
  </si>
  <si>
    <t>孙苏</t>
  </si>
  <si>
    <t>湖北亚创环境艺术工程有限公司</t>
  </si>
  <si>
    <t>孙灏</t>
  </si>
  <si>
    <t>医然美（湖北）医疗健康有限公司</t>
  </si>
  <si>
    <t>湖北金润德环保技术有限公司</t>
  </si>
  <si>
    <t>武汉万德智新科技股份有限公司</t>
  </si>
  <si>
    <t>武汉康华数海科技有限公司</t>
  </si>
  <si>
    <t>福力兔云采（湖北）科技有限公司</t>
  </si>
  <si>
    <t>武汉聚优力建筑装饰工程有限公司</t>
  </si>
  <si>
    <t>武汉乐成建设工程有限公司</t>
  </si>
  <si>
    <t>武汉显尧建筑装饰设计工程有限公司</t>
  </si>
  <si>
    <t>武汉全景园林有限公司</t>
  </si>
  <si>
    <t>任荣华</t>
  </si>
  <si>
    <t>武汉明泰智丰建材有限公司</t>
  </si>
  <si>
    <t>盛婷</t>
  </si>
  <si>
    <t>湖北盈德建筑工程有限公司</t>
  </si>
  <si>
    <t>沈莉</t>
  </si>
  <si>
    <t>武汉炎得利建设有限公司</t>
  </si>
  <si>
    <t>武汉卓信机电工程有限公司</t>
  </si>
  <si>
    <t>湖北玄众建设有限公司</t>
  </si>
  <si>
    <t>武汉奋进智能机器有限公司</t>
  </si>
  <si>
    <t>武汉朋鼎科技有限公司</t>
  </si>
  <si>
    <t>湖北电工联盟建设管理有限公司</t>
  </si>
  <si>
    <t>武汉玉碧园建筑工程有限公司</t>
  </si>
  <si>
    <t>武汉鑫康宏医疗器械科技有限公司</t>
  </si>
  <si>
    <t>王康</t>
  </si>
  <si>
    <t>武汉康泰兴经贸有限公司</t>
  </si>
  <si>
    <t>周仕华</t>
  </si>
  <si>
    <t>武汉思华盛世机电安装有限公司</t>
  </si>
  <si>
    <t>谭君</t>
  </si>
  <si>
    <t>武汉大洋暖通工程有限公司</t>
  </si>
  <si>
    <t>王森林</t>
  </si>
  <si>
    <t>武汉众崇淼商务服务有限公司</t>
  </si>
  <si>
    <t>吴燕</t>
  </si>
  <si>
    <t>武汉盛世飞龙文化传媒有限公司</t>
  </si>
  <si>
    <t>武汉默联股份有限公司</t>
  </si>
  <si>
    <t>湖北昶鑫伟业能源建设有限公司</t>
  </si>
  <si>
    <t>杨劲柏</t>
  </si>
  <si>
    <t>武汉悦家家食品贸易有限公司</t>
  </si>
  <si>
    <t>田胜祥</t>
  </si>
  <si>
    <t>湖北豪靖照明工程有限公司</t>
  </si>
  <si>
    <t>黄庆仙</t>
  </si>
  <si>
    <t>武汉邦贸设备租赁有限公司</t>
  </si>
  <si>
    <t>武汉楚竞电竞文化传播有限公司</t>
  </si>
  <si>
    <t>武汉一网万联科技有限公司</t>
  </si>
  <si>
    <t>张翔</t>
  </si>
  <si>
    <t>武汉翔凝商品混凝土有限公司</t>
  </si>
  <si>
    <t>陶红丰</t>
  </si>
  <si>
    <t>武汉天生绿城科技有限公司</t>
  </si>
  <si>
    <t>周伟</t>
  </si>
  <si>
    <t>武汉卓誉物流有限公司</t>
  </si>
  <si>
    <t>崔田田</t>
  </si>
  <si>
    <t>武汉众维优创商贸有限公司</t>
  </si>
  <si>
    <t>项兰</t>
  </si>
  <si>
    <t>联勤仓埠（武汉）物流有限公司</t>
  </si>
  <si>
    <t>武汉市百事通光纤通信有限公司</t>
  </si>
  <si>
    <t>段建刚</t>
  </si>
  <si>
    <t>湖北世纪联宇装饰材料有限公司</t>
  </si>
  <si>
    <t>余尚新</t>
  </si>
  <si>
    <t>武汉亿鑫海洋路桥劳务有限公司</t>
  </si>
  <si>
    <t>张萍</t>
  </si>
  <si>
    <t>武汉威明达建筑工程有限公司</t>
  </si>
  <si>
    <t>周文俊</t>
  </si>
  <si>
    <t>武汉通升工程有限公司</t>
  </si>
  <si>
    <t>湖北欧翎建设工程有限公司</t>
  </si>
  <si>
    <t>范清汉</t>
  </si>
  <si>
    <t>武汉慧达建设工程有限公司</t>
  </si>
  <si>
    <t>武汉德泽建筑装饰工程有限公司</t>
  </si>
  <si>
    <t>田红</t>
  </si>
  <si>
    <t>湖北小尚慈建设工程有限公司</t>
  </si>
  <si>
    <t>云玉民</t>
  </si>
  <si>
    <t>武汉众享河川建筑劳务有限公司</t>
  </si>
  <si>
    <t>武汉思力博轨道装备有限公司</t>
  </si>
  <si>
    <t>中部知光技术转移有限公司</t>
  </si>
  <si>
    <t>单户累计超1000万元，该笔不予补贴</t>
  </si>
  <si>
    <t>武汉中强建设有限公司</t>
  </si>
  <si>
    <t>鲁玮</t>
  </si>
  <si>
    <t>武汉科一光电科技有限公司</t>
  </si>
  <si>
    <t>玖科智造（武汉）科技股份有限公司</t>
  </si>
  <si>
    <t>武汉康斯泰德科技有限公司</t>
  </si>
  <si>
    <t>武汉美之修行信息科技有限公司</t>
  </si>
  <si>
    <t>雷春玲</t>
  </si>
  <si>
    <t>武汉市玛雅印象广告有限公司</t>
  </si>
  <si>
    <t>武汉建海精密型材发展有限公司</t>
  </si>
  <si>
    <t>武汉市亚泰工程建设项目管理有限责任公司</t>
  </si>
  <si>
    <t>武汉尚永建筑工程有限公司</t>
  </si>
  <si>
    <t>湖北中德焊接技术有限公司</t>
  </si>
  <si>
    <t>湖北墨晟建设工程有限公司</t>
  </si>
  <si>
    <t>田明明</t>
  </si>
  <si>
    <t>湖北快药医药有限公司</t>
  </si>
  <si>
    <t>湖北四环制药有限公司</t>
  </si>
  <si>
    <t>武汉共达机电工程有限公司</t>
  </si>
  <si>
    <t>湖北东峻工贸有限公司</t>
  </si>
  <si>
    <t>武汉正威新材料科技有限公司</t>
  </si>
  <si>
    <t xml:space="preserve">合计                                                                                                                                                   </t>
  </si>
  <si>
    <t>/</t>
  </si>
</sst>
</file>

<file path=xl/styles.xml><?xml version="1.0" encoding="utf-8"?>
<styleSheet xmlns="http://schemas.openxmlformats.org/spreadsheetml/2006/main">
  <numFmts count="8">
    <numFmt numFmtId="176" formatCode="0.000000_ "/>
    <numFmt numFmtId="42" formatCode="_ &quot;￥&quot;* #,##0_ ;_ &quot;￥&quot;* \-#,##0_ ;_ &quot;￥&quot;* &quot;-&quot;_ ;_ @_ "/>
    <numFmt numFmtId="177" formatCode="0.000000%"/>
    <numFmt numFmtId="41" formatCode="_ * #,##0_ ;_ * \-#,##0_ ;_ * &quot;-&quot;_ ;_ @_ "/>
    <numFmt numFmtId="43" formatCode="_ * #,##0.00_ ;_ * \-#,##0.00_ ;_ * &quot;-&quot;??_ ;_ @_ "/>
    <numFmt numFmtId="178" formatCode="[$-409]yyyy/mm/dd;@"/>
    <numFmt numFmtId="44" formatCode="_ &quot;￥&quot;* #,##0.00_ ;_ &quot;￥&quot;* \-#,##0.00_ ;_ &quot;￥&quot;* &quot;-&quot;??_ ;_ @_ "/>
    <numFmt numFmtId="179" formatCode="0.000000"/>
  </numFmts>
  <fonts count="28">
    <font>
      <sz val="11"/>
      <color theme="1"/>
      <name val="宋体"/>
      <charset val="134"/>
      <scheme val="minor"/>
    </font>
    <font>
      <sz val="12"/>
      <name val="仿宋"/>
      <charset val="134"/>
    </font>
    <font>
      <b/>
      <sz val="12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5"/>
      <color theme="1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7" fillId="25" borderId="11" applyNumberFormat="false" applyAlignment="false" applyProtection="false">
      <alignment vertical="center"/>
    </xf>
    <xf numFmtId="0" fontId="15" fillId="9" borderId="6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4" fillId="25" borderId="10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6" fillId="30" borderId="10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178" fontId="4" fillId="0" borderId="0" xfId="0" applyNumberFormat="true" applyFont="true" applyFill="true" applyAlignment="true">
      <alignment horizontal="center" vertical="center" wrapText="true"/>
    </xf>
    <xf numFmtId="177" fontId="4" fillId="0" borderId="0" xfId="0" applyNumberFormat="true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 readingOrder="1"/>
    </xf>
    <xf numFmtId="0" fontId="1" fillId="0" borderId="0" xfId="0" applyFont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179" fontId="7" fillId="0" borderId="1" xfId="0" applyNumberFormat="true" applyFont="true" applyFill="true" applyBorder="true" applyAlignment="true">
      <alignment horizontal="center" vertical="center" wrapText="true"/>
    </xf>
    <xf numFmtId="178" fontId="7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2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0" fontId="7" fillId="0" borderId="1" xfId="0" applyNumberFormat="true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8" fontId="4" fillId="0" borderId="0" xfId="0" applyNumberFormat="true" applyFont="true" applyFill="true" applyAlignment="true">
      <alignment horizontal="center" vertical="center"/>
    </xf>
    <xf numFmtId="10" fontId="7" fillId="0" borderId="1" xfId="0" applyNumberFormat="true" applyFont="true" applyBorder="true" applyAlignment="true">
      <alignment horizontal="center" vertical="center"/>
    </xf>
    <xf numFmtId="177" fontId="4" fillId="0" borderId="0" xfId="0" applyNumberFormat="true" applyFont="true" applyFill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33"/>
  <sheetViews>
    <sheetView tabSelected="1" zoomScale="90" zoomScaleNormal="90" workbookViewId="0">
      <pane xSplit="2" ySplit="4" topLeftCell="C21" activePane="bottomRight" state="frozen"/>
      <selection/>
      <selection pane="topRight"/>
      <selection pane="bottomLeft"/>
      <selection pane="bottomRight" activeCell="G24" sqref="G24"/>
    </sheetView>
  </sheetViews>
  <sheetFormatPr defaultColWidth="9.78333333333333" defaultRowHeight="42" customHeight="true"/>
  <cols>
    <col min="1" max="1" width="4.81666666666667" style="7" customWidth="true"/>
    <col min="2" max="2" width="17.125" style="7" customWidth="true"/>
    <col min="3" max="3" width="22.0333333333333" style="7" customWidth="true"/>
    <col min="4" max="4" width="8.7" style="7" customWidth="true"/>
    <col min="5" max="5" width="13.3333333333333" style="7" customWidth="true"/>
    <col min="6" max="6" width="11.65" style="8" customWidth="true"/>
    <col min="7" max="7" width="12.075" style="8" customWidth="true"/>
    <col min="8" max="8" width="7.975" style="7" customWidth="true"/>
    <col min="9" max="9" width="7.45" style="7" customWidth="true"/>
    <col min="10" max="10" width="7.00833333333333" style="7" customWidth="true"/>
    <col min="11" max="11" width="11.7666666666667" style="9" customWidth="true"/>
    <col min="12" max="12" width="11.625" style="7" customWidth="true"/>
    <col min="13" max="13" width="9.78333333333333" style="4" customWidth="true"/>
    <col min="14" max="14" width="31.3" style="4" customWidth="true"/>
    <col min="15" max="16384" width="9.78333333333333" style="4"/>
  </cols>
  <sheetData>
    <row r="1" ht="27" customHeight="true" spans="1:2">
      <c r="A1" s="10" t="s">
        <v>0</v>
      </c>
      <c r="B1" s="10"/>
    </row>
    <row r="2" s="1" customFormat="true" ht="36" customHeight="true" spans="1:13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24"/>
    </row>
    <row r="3" s="2" customFormat="true" ht="18" customHeight="true" spans="1:12">
      <c r="A3" s="13"/>
      <c r="B3" s="13"/>
      <c r="C3" s="13"/>
      <c r="D3" s="3"/>
      <c r="E3" s="3"/>
      <c r="F3" s="3"/>
      <c r="G3" s="3"/>
      <c r="H3" s="3"/>
      <c r="I3" s="3"/>
      <c r="J3" s="3"/>
      <c r="K3" s="3"/>
      <c r="L3" s="3"/>
    </row>
    <row r="4" s="3" customFormat="true" ht="61" customHeight="true" spans="1:14">
      <c r="A4" s="14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7" t="s">
        <v>6</v>
      </c>
      <c r="G4" s="17" t="s">
        <v>7</v>
      </c>
      <c r="H4" s="15" t="s">
        <v>8</v>
      </c>
      <c r="I4" s="15" t="s">
        <v>9</v>
      </c>
      <c r="J4" s="15" t="s">
        <v>10</v>
      </c>
      <c r="K4" s="20" t="s">
        <v>11</v>
      </c>
      <c r="L4" s="15" t="s">
        <v>12</v>
      </c>
      <c r="M4" s="15" t="s">
        <v>13</v>
      </c>
      <c r="N4" s="14" t="s">
        <v>14</v>
      </c>
    </row>
    <row r="5" s="4" customFormat="true" customHeight="true" spans="1:14">
      <c r="A5" s="16">
        <v>1</v>
      </c>
      <c r="B5" s="16" t="s">
        <v>15</v>
      </c>
      <c r="C5" s="16" t="str">
        <f t="shared" ref="C5:C10" si="0">B5</f>
        <v>武汉东湖大数据交易中心股份有限公司</v>
      </c>
      <c r="D5" s="16" t="s">
        <v>16</v>
      </c>
      <c r="E5" s="18">
        <v>500</v>
      </c>
      <c r="F5" s="19">
        <v>44972</v>
      </c>
      <c r="G5" s="19">
        <v>45340</v>
      </c>
      <c r="H5" s="16">
        <f t="shared" ref="H5:H68" si="1">G5-F5</f>
        <v>368</v>
      </c>
      <c r="I5" s="21">
        <v>3.9</v>
      </c>
      <c r="J5" s="22">
        <v>5</v>
      </c>
      <c r="K5" s="23">
        <v>0.01</v>
      </c>
      <c r="L5" s="16">
        <f t="shared" ref="L5:L68" si="2">ROUNDDOWN(E5*1%*IF(H5&gt;365,365,H5)/365,4)</f>
        <v>5</v>
      </c>
      <c r="M5" s="25">
        <v>4.9863</v>
      </c>
      <c r="N5" s="26"/>
    </row>
    <row r="6" s="4" customFormat="true" customHeight="true" spans="1:14">
      <c r="A6" s="16">
        <v>2</v>
      </c>
      <c r="B6" s="16" t="s">
        <v>17</v>
      </c>
      <c r="C6" s="16" t="str">
        <f t="shared" si="0"/>
        <v>世纪联发（武汉）科技发展有限公司</v>
      </c>
      <c r="D6" s="16" t="s">
        <v>16</v>
      </c>
      <c r="E6" s="18">
        <v>300</v>
      </c>
      <c r="F6" s="19">
        <v>45016</v>
      </c>
      <c r="G6" s="19">
        <v>45379</v>
      </c>
      <c r="H6" s="16">
        <f t="shared" si="1"/>
        <v>363</v>
      </c>
      <c r="I6" s="21">
        <v>6</v>
      </c>
      <c r="J6" s="22">
        <v>1.5</v>
      </c>
      <c r="K6" s="23">
        <v>0.005</v>
      </c>
      <c r="L6" s="16">
        <f t="shared" si="2"/>
        <v>2.9835</v>
      </c>
      <c r="M6" s="25">
        <v>2.9835</v>
      </c>
      <c r="N6" s="26"/>
    </row>
    <row r="7" s="4" customFormat="true" customHeight="true" spans="1:14">
      <c r="A7" s="16">
        <v>3</v>
      </c>
      <c r="B7" s="16" t="s">
        <v>18</v>
      </c>
      <c r="C7" s="16" t="s">
        <v>19</v>
      </c>
      <c r="D7" s="16" t="s">
        <v>20</v>
      </c>
      <c r="E7" s="18">
        <v>100</v>
      </c>
      <c r="F7" s="19">
        <v>45005</v>
      </c>
      <c r="G7" s="19">
        <v>45364</v>
      </c>
      <c r="H7" s="16">
        <f t="shared" si="1"/>
        <v>359</v>
      </c>
      <c r="I7" s="21">
        <v>8.88</v>
      </c>
      <c r="J7" s="22">
        <v>0.5</v>
      </c>
      <c r="K7" s="23">
        <v>0.005</v>
      </c>
      <c r="L7" s="16">
        <f t="shared" si="2"/>
        <v>0.9835</v>
      </c>
      <c r="M7" s="25">
        <v>0.9835</v>
      </c>
      <c r="N7" s="26"/>
    </row>
    <row r="8" s="4" customFormat="true" customHeight="true" spans="1:14">
      <c r="A8" s="16">
        <v>4</v>
      </c>
      <c r="B8" s="16" t="s">
        <v>21</v>
      </c>
      <c r="C8" s="16" t="s">
        <v>22</v>
      </c>
      <c r="D8" s="16" t="s">
        <v>20</v>
      </c>
      <c r="E8" s="18">
        <v>100</v>
      </c>
      <c r="F8" s="19">
        <v>45008</v>
      </c>
      <c r="G8" s="19">
        <v>45378</v>
      </c>
      <c r="H8" s="16">
        <f t="shared" si="1"/>
        <v>370</v>
      </c>
      <c r="I8" s="21">
        <v>8.88</v>
      </c>
      <c r="J8" s="22">
        <v>0.5</v>
      </c>
      <c r="K8" s="23">
        <v>0.005</v>
      </c>
      <c r="L8" s="16">
        <f t="shared" si="2"/>
        <v>1</v>
      </c>
      <c r="M8" s="25">
        <v>1</v>
      </c>
      <c r="N8" s="26"/>
    </row>
    <row r="9" s="4" customFormat="true" customHeight="true" spans="1:14">
      <c r="A9" s="16">
        <v>5</v>
      </c>
      <c r="B9" s="16" t="s">
        <v>23</v>
      </c>
      <c r="C9" s="16" t="str">
        <f t="shared" si="0"/>
        <v>武汉鼎辉可再生能源科技有限公司</v>
      </c>
      <c r="D9" s="16" t="s">
        <v>16</v>
      </c>
      <c r="E9" s="18">
        <v>300</v>
      </c>
      <c r="F9" s="19">
        <v>44966</v>
      </c>
      <c r="G9" s="19">
        <v>45327</v>
      </c>
      <c r="H9" s="16">
        <f t="shared" si="1"/>
        <v>361</v>
      </c>
      <c r="I9" s="21">
        <v>5.15</v>
      </c>
      <c r="J9" s="22">
        <v>1.2</v>
      </c>
      <c r="K9" s="23">
        <v>0.004</v>
      </c>
      <c r="L9" s="16">
        <f t="shared" si="2"/>
        <v>2.9671</v>
      </c>
      <c r="M9" s="25">
        <v>2.9671</v>
      </c>
      <c r="N9" s="26"/>
    </row>
    <row r="10" s="4" customFormat="true" customHeight="true" spans="1:14">
      <c r="A10" s="16">
        <v>6</v>
      </c>
      <c r="B10" s="16" t="s">
        <v>24</v>
      </c>
      <c r="C10" s="16" t="str">
        <f t="shared" si="0"/>
        <v>武汉永钧汽车租赁有限公司</v>
      </c>
      <c r="D10" s="16" t="s">
        <v>16</v>
      </c>
      <c r="E10" s="18">
        <v>500</v>
      </c>
      <c r="F10" s="19">
        <v>44992</v>
      </c>
      <c r="G10" s="19">
        <v>45358</v>
      </c>
      <c r="H10" s="16">
        <f t="shared" si="1"/>
        <v>366</v>
      </c>
      <c r="I10" s="21">
        <v>6</v>
      </c>
      <c r="J10" s="22">
        <v>2.5</v>
      </c>
      <c r="K10" s="23">
        <v>0.005</v>
      </c>
      <c r="L10" s="16">
        <f t="shared" si="2"/>
        <v>5</v>
      </c>
      <c r="M10" s="25">
        <v>5</v>
      </c>
      <c r="N10" s="26"/>
    </row>
    <row r="11" s="4" customFormat="true" customHeight="true" spans="1:14">
      <c r="A11" s="16">
        <v>7</v>
      </c>
      <c r="B11" s="16" t="s">
        <v>25</v>
      </c>
      <c r="C11" s="16" t="s">
        <v>26</v>
      </c>
      <c r="D11" s="16" t="s">
        <v>20</v>
      </c>
      <c r="E11" s="18">
        <v>100</v>
      </c>
      <c r="F11" s="19">
        <v>44994</v>
      </c>
      <c r="G11" s="19">
        <v>45373</v>
      </c>
      <c r="H11" s="16">
        <f t="shared" si="1"/>
        <v>379</v>
      </c>
      <c r="I11" s="21">
        <v>8.88</v>
      </c>
      <c r="J11" s="22">
        <v>0.5</v>
      </c>
      <c r="K11" s="23">
        <v>0.005</v>
      </c>
      <c r="L11" s="16">
        <f t="shared" si="2"/>
        <v>1</v>
      </c>
      <c r="M11" s="25">
        <v>1</v>
      </c>
      <c r="N11" s="26"/>
    </row>
    <row r="12" s="4" customFormat="true" customHeight="true" spans="1:14">
      <c r="A12" s="16">
        <v>8</v>
      </c>
      <c r="B12" s="16" t="s">
        <v>27</v>
      </c>
      <c r="C12" s="16" t="s">
        <v>28</v>
      </c>
      <c r="D12" s="16" t="s">
        <v>20</v>
      </c>
      <c r="E12" s="18">
        <v>100</v>
      </c>
      <c r="F12" s="19">
        <v>44999</v>
      </c>
      <c r="G12" s="19">
        <v>45365</v>
      </c>
      <c r="H12" s="16">
        <f t="shared" si="1"/>
        <v>366</v>
      </c>
      <c r="I12" s="21">
        <v>8.88</v>
      </c>
      <c r="J12" s="22">
        <v>0.5</v>
      </c>
      <c r="K12" s="23">
        <v>0.005</v>
      </c>
      <c r="L12" s="16">
        <f t="shared" si="2"/>
        <v>1</v>
      </c>
      <c r="M12" s="25">
        <v>1</v>
      </c>
      <c r="N12" s="26"/>
    </row>
    <row r="13" s="4" customFormat="true" customHeight="true" spans="1:14">
      <c r="A13" s="16">
        <v>9</v>
      </c>
      <c r="B13" s="16" t="s">
        <v>29</v>
      </c>
      <c r="C13" s="16" t="s">
        <v>30</v>
      </c>
      <c r="D13" s="16" t="s">
        <v>20</v>
      </c>
      <c r="E13" s="18">
        <v>100</v>
      </c>
      <c r="F13" s="19">
        <v>44993</v>
      </c>
      <c r="G13" s="19">
        <v>45359</v>
      </c>
      <c r="H13" s="16">
        <f t="shared" si="1"/>
        <v>366</v>
      </c>
      <c r="I13" s="21">
        <v>8.88</v>
      </c>
      <c r="J13" s="22">
        <v>0.5</v>
      </c>
      <c r="K13" s="23">
        <v>0.005</v>
      </c>
      <c r="L13" s="16">
        <f t="shared" si="2"/>
        <v>1</v>
      </c>
      <c r="M13" s="25">
        <v>1</v>
      </c>
      <c r="N13" s="26"/>
    </row>
    <row r="14" s="4" customFormat="true" customHeight="true" spans="1:14">
      <c r="A14" s="16">
        <v>10</v>
      </c>
      <c r="B14" s="16" t="s">
        <v>31</v>
      </c>
      <c r="C14" s="16" t="s">
        <v>32</v>
      </c>
      <c r="D14" s="16" t="s">
        <v>20</v>
      </c>
      <c r="E14" s="18">
        <v>80</v>
      </c>
      <c r="F14" s="19">
        <v>45000</v>
      </c>
      <c r="G14" s="19">
        <v>45366</v>
      </c>
      <c r="H14" s="16">
        <f t="shared" si="1"/>
        <v>366</v>
      </c>
      <c r="I14" s="21">
        <v>8.88</v>
      </c>
      <c r="J14" s="22">
        <v>0.4</v>
      </c>
      <c r="K14" s="23">
        <v>0.005</v>
      </c>
      <c r="L14" s="16">
        <f t="shared" si="2"/>
        <v>0.8</v>
      </c>
      <c r="M14" s="25">
        <v>0.8</v>
      </c>
      <c r="N14" s="26"/>
    </row>
    <row r="15" s="4" customFormat="true" customHeight="true" spans="1:14">
      <c r="A15" s="16">
        <v>11</v>
      </c>
      <c r="B15" s="16" t="s">
        <v>33</v>
      </c>
      <c r="C15" s="16" t="s">
        <v>34</v>
      </c>
      <c r="D15" s="16" t="s">
        <v>20</v>
      </c>
      <c r="E15" s="18">
        <v>80</v>
      </c>
      <c r="F15" s="19">
        <v>45000</v>
      </c>
      <c r="G15" s="19">
        <v>45366</v>
      </c>
      <c r="H15" s="16">
        <f t="shared" si="1"/>
        <v>366</v>
      </c>
      <c r="I15" s="21">
        <v>8.88</v>
      </c>
      <c r="J15" s="22">
        <v>0.4</v>
      </c>
      <c r="K15" s="23">
        <v>0.005</v>
      </c>
      <c r="L15" s="16">
        <f t="shared" si="2"/>
        <v>0.8</v>
      </c>
      <c r="M15" s="25">
        <v>0.8</v>
      </c>
      <c r="N15" s="26"/>
    </row>
    <row r="16" s="4" customFormat="true" customHeight="true" spans="1:14">
      <c r="A16" s="16">
        <v>12</v>
      </c>
      <c r="B16" s="16" t="s">
        <v>35</v>
      </c>
      <c r="C16" s="16" t="s">
        <v>36</v>
      </c>
      <c r="D16" s="16" t="s">
        <v>20</v>
      </c>
      <c r="E16" s="18">
        <v>71.5</v>
      </c>
      <c r="F16" s="19">
        <v>44993</v>
      </c>
      <c r="G16" s="19">
        <v>45359</v>
      </c>
      <c r="H16" s="16">
        <f t="shared" si="1"/>
        <v>366</v>
      </c>
      <c r="I16" s="21">
        <v>8.88</v>
      </c>
      <c r="J16" s="22">
        <v>0.3575</v>
      </c>
      <c r="K16" s="23">
        <v>0.005</v>
      </c>
      <c r="L16" s="16">
        <f t="shared" si="2"/>
        <v>0.715</v>
      </c>
      <c r="M16" s="25">
        <v>0.715</v>
      </c>
      <c r="N16" s="26"/>
    </row>
    <row r="17" s="4" customFormat="true" customHeight="true" spans="1:14">
      <c r="A17" s="16">
        <v>13</v>
      </c>
      <c r="B17" s="16" t="s">
        <v>37</v>
      </c>
      <c r="C17" s="16" t="s">
        <v>38</v>
      </c>
      <c r="D17" s="16" t="s">
        <v>20</v>
      </c>
      <c r="E17" s="18">
        <v>50</v>
      </c>
      <c r="F17" s="19">
        <v>44993</v>
      </c>
      <c r="G17" s="19">
        <v>45359</v>
      </c>
      <c r="H17" s="16">
        <f t="shared" si="1"/>
        <v>366</v>
      </c>
      <c r="I17" s="21">
        <v>8.88</v>
      </c>
      <c r="J17" s="22">
        <v>0.25</v>
      </c>
      <c r="K17" s="23">
        <v>0.005</v>
      </c>
      <c r="L17" s="16">
        <f t="shared" si="2"/>
        <v>0.5</v>
      </c>
      <c r="M17" s="25">
        <v>0.5</v>
      </c>
      <c r="N17" s="26"/>
    </row>
    <row r="18" s="4" customFormat="true" customHeight="true" spans="1:14">
      <c r="A18" s="16">
        <v>14</v>
      </c>
      <c r="B18" s="16" t="s">
        <v>39</v>
      </c>
      <c r="C18" s="16" t="s">
        <v>40</v>
      </c>
      <c r="D18" s="16" t="s">
        <v>20</v>
      </c>
      <c r="E18" s="18">
        <v>46</v>
      </c>
      <c r="F18" s="19">
        <v>44986</v>
      </c>
      <c r="G18" s="19">
        <v>45352</v>
      </c>
      <c r="H18" s="16">
        <f t="shared" si="1"/>
        <v>366</v>
      </c>
      <c r="I18" s="21">
        <v>8.88</v>
      </c>
      <c r="J18" s="22">
        <v>0.23</v>
      </c>
      <c r="K18" s="23">
        <v>0.005</v>
      </c>
      <c r="L18" s="16">
        <f t="shared" si="2"/>
        <v>0.46</v>
      </c>
      <c r="M18" s="25">
        <v>0.46</v>
      </c>
      <c r="N18" s="26"/>
    </row>
    <row r="19" s="4" customFormat="true" customHeight="true" spans="1:14">
      <c r="A19" s="16">
        <v>15</v>
      </c>
      <c r="B19" s="16" t="s">
        <v>41</v>
      </c>
      <c r="C19" s="16" t="s">
        <v>42</v>
      </c>
      <c r="D19" s="16" t="s">
        <v>20</v>
      </c>
      <c r="E19" s="18">
        <v>41.9</v>
      </c>
      <c r="F19" s="19">
        <v>44988</v>
      </c>
      <c r="G19" s="19">
        <v>45354</v>
      </c>
      <c r="H19" s="16">
        <f t="shared" si="1"/>
        <v>366</v>
      </c>
      <c r="I19" s="21">
        <v>8.88</v>
      </c>
      <c r="J19" s="22">
        <v>0.2095</v>
      </c>
      <c r="K19" s="23">
        <v>0.005</v>
      </c>
      <c r="L19" s="16">
        <f t="shared" si="2"/>
        <v>0.419</v>
      </c>
      <c r="M19" s="25">
        <v>0.419</v>
      </c>
      <c r="N19" s="26"/>
    </row>
    <row r="20" s="4" customFormat="true" customHeight="true" spans="1:14">
      <c r="A20" s="16">
        <v>16</v>
      </c>
      <c r="B20" s="16" t="s">
        <v>43</v>
      </c>
      <c r="C20" s="16" t="str">
        <f t="shared" ref="C20:C27" si="3">B20</f>
        <v>武汉聚狮在线教育科技有限公司</v>
      </c>
      <c r="D20" s="16" t="s">
        <v>16</v>
      </c>
      <c r="E20" s="18">
        <v>300</v>
      </c>
      <c r="F20" s="19">
        <v>44967</v>
      </c>
      <c r="G20" s="19">
        <v>45299</v>
      </c>
      <c r="H20" s="16">
        <f t="shared" si="1"/>
        <v>332</v>
      </c>
      <c r="I20" s="21">
        <v>5</v>
      </c>
      <c r="J20" s="22">
        <v>1.2</v>
      </c>
      <c r="K20" s="23">
        <v>0.004</v>
      </c>
      <c r="L20" s="16">
        <f t="shared" si="2"/>
        <v>2.7287</v>
      </c>
      <c r="M20" s="25">
        <v>2.7287</v>
      </c>
      <c r="N20" s="26"/>
    </row>
    <row r="21" s="4" customFormat="true" customHeight="true" spans="1:14">
      <c r="A21" s="16">
        <v>17</v>
      </c>
      <c r="B21" s="16" t="s">
        <v>44</v>
      </c>
      <c r="C21" s="16" t="str">
        <f t="shared" si="3"/>
        <v>武汉鑫泰和钢结构工程有限公司</v>
      </c>
      <c r="D21" s="16" t="s">
        <v>16</v>
      </c>
      <c r="E21" s="18">
        <v>490</v>
      </c>
      <c r="F21" s="19">
        <v>45013</v>
      </c>
      <c r="G21" s="19">
        <v>45208</v>
      </c>
      <c r="H21" s="16">
        <f t="shared" si="1"/>
        <v>195</v>
      </c>
      <c r="I21" s="21">
        <v>6</v>
      </c>
      <c r="J21" s="22">
        <v>2.45</v>
      </c>
      <c r="K21" s="23">
        <v>0.005</v>
      </c>
      <c r="L21" s="16">
        <f t="shared" si="2"/>
        <v>2.6178</v>
      </c>
      <c r="M21" s="25">
        <v>2.6178</v>
      </c>
      <c r="N21" s="26"/>
    </row>
    <row r="22" s="4" customFormat="true" customHeight="true" spans="1:14">
      <c r="A22" s="16">
        <v>18</v>
      </c>
      <c r="B22" s="16" t="s">
        <v>45</v>
      </c>
      <c r="C22" s="16" t="str">
        <f t="shared" si="3"/>
        <v>武汉市利源厚浦商贸有限公司</v>
      </c>
      <c r="D22" s="16" t="s">
        <v>16</v>
      </c>
      <c r="E22" s="18">
        <v>300</v>
      </c>
      <c r="F22" s="19">
        <v>45001</v>
      </c>
      <c r="G22" s="19">
        <v>45367</v>
      </c>
      <c r="H22" s="16">
        <f t="shared" si="1"/>
        <v>366</v>
      </c>
      <c r="I22" s="21">
        <v>6</v>
      </c>
      <c r="J22" s="22">
        <v>1.5</v>
      </c>
      <c r="K22" s="23">
        <v>0.005</v>
      </c>
      <c r="L22" s="16">
        <f t="shared" si="2"/>
        <v>3</v>
      </c>
      <c r="M22" s="25">
        <v>3</v>
      </c>
      <c r="N22" s="26"/>
    </row>
    <row r="23" s="4" customFormat="true" customHeight="true" spans="1:14">
      <c r="A23" s="16">
        <v>19</v>
      </c>
      <c r="B23" s="16" t="s">
        <v>46</v>
      </c>
      <c r="C23" s="16" t="str">
        <f t="shared" si="3"/>
        <v>武汉友盟发建设集团有限公司</v>
      </c>
      <c r="D23" s="16" t="s">
        <v>16</v>
      </c>
      <c r="E23" s="18">
        <v>300</v>
      </c>
      <c r="F23" s="19">
        <v>45001</v>
      </c>
      <c r="G23" s="19">
        <v>45366</v>
      </c>
      <c r="H23" s="16">
        <f t="shared" si="1"/>
        <v>365</v>
      </c>
      <c r="I23" s="21">
        <v>6</v>
      </c>
      <c r="J23" s="22">
        <v>1.5</v>
      </c>
      <c r="K23" s="23">
        <v>0.005</v>
      </c>
      <c r="L23" s="16">
        <f t="shared" si="2"/>
        <v>3</v>
      </c>
      <c r="M23" s="25">
        <v>3</v>
      </c>
      <c r="N23" s="26"/>
    </row>
    <row r="24" s="4" customFormat="true" customHeight="true" spans="1:14">
      <c r="A24" s="16">
        <v>20</v>
      </c>
      <c r="B24" s="16" t="s">
        <v>47</v>
      </c>
      <c r="C24" s="16" t="str">
        <f t="shared" si="3"/>
        <v>武汉鑫凝特种建筑材料有限公司</v>
      </c>
      <c r="D24" s="16" t="s">
        <v>16</v>
      </c>
      <c r="E24" s="18">
        <v>300</v>
      </c>
      <c r="F24" s="19">
        <v>45016</v>
      </c>
      <c r="G24" s="19">
        <v>45379</v>
      </c>
      <c r="H24" s="16">
        <f t="shared" si="1"/>
        <v>363</v>
      </c>
      <c r="I24" s="21">
        <v>6</v>
      </c>
      <c r="J24" s="22">
        <v>1.5</v>
      </c>
      <c r="K24" s="23">
        <v>0.005</v>
      </c>
      <c r="L24" s="16">
        <f t="shared" si="2"/>
        <v>2.9835</v>
      </c>
      <c r="M24" s="25">
        <v>2.9835</v>
      </c>
      <c r="N24" s="26"/>
    </row>
    <row r="25" s="4" customFormat="true" customHeight="true" spans="1:14">
      <c r="A25" s="16">
        <v>21</v>
      </c>
      <c r="B25" s="16" t="s">
        <v>48</v>
      </c>
      <c r="C25" s="16" t="str">
        <f t="shared" si="3"/>
        <v>武汉市秋新消防工程有限公司</v>
      </c>
      <c r="D25" s="16" t="s">
        <v>16</v>
      </c>
      <c r="E25" s="18">
        <v>240</v>
      </c>
      <c r="F25" s="19">
        <v>45000</v>
      </c>
      <c r="G25" s="19">
        <v>45366</v>
      </c>
      <c r="H25" s="16">
        <f t="shared" si="1"/>
        <v>366</v>
      </c>
      <c r="I25" s="21">
        <v>6</v>
      </c>
      <c r="J25" s="22">
        <v>1.2</v>
      </c>
      <c r="K25" s="23">
        <v>0.005</v>
      </c>
      <c r="L25" s="16">
        <f t="shared" si="2"/>
        <v>2.4</v>
      </c>
      <c r="M25" s="25">
        <v>2.4</v>
      </c>
      <c r="N25" s="26"/>
    </row>
    <row r="26" s="4" customFormat="true" customHeight="true" spans="1:14">
      <c r="A26" s="16">
        <v>22</v>
      </c>
      <c r="B26" s="16" t="s">
        <v>49</v>
      </c>
      <c r="C26" s="16" t="str">
        <f t="shared" si="3"/>
        <v>湖北易智鑫建设工程有限公司</v>
      </c>
      <c r="D26" s="16" t="s">
        <v>16</v>
      </c>
      <c r="E26" s="18">
        <v>220</v>
      </c>
      <c r="F26" s="19">
        <v>45002</v>
      </c>
      <c r="G26" s="19">
        <v>45474</v>
      </c>
      <c r="H26" s="16">
        <f t="shared" si="1"/>
        <v>472</v>
      </c>
      <c r="I26" s="21">
        <v>6</v>
      </c>
      <c r="J26" s="22">
        <v>1.1</v>
      </c>
      <c r="K26" s="23">
        <v>0.005</v>
      </c>
      <c r="L26" s="16">
        <f t="shared" si="2"/>
        <v>2.2</v>
      </c>
      <c r="M26" s="25">
        <v>2.2</v>
      </c>
      <c r="N26" s="26"/>
    </row>
    <row r="27" s="4" customFormat="true" customHeight="true" spans="1:14">
      <c r="A27" s="16">
        <v>23</v>
      </c>
      <c r="B27" s="16" t="s">
        <v>50</v>
      </c>
      <c r="C27" s="16" t="str">
        <f t="shared" si="3"/>
        <v>高明特环境科技有限公司</v>
      </c>
      <c r="D27" s="16" t="s">
        <v>16</v>
      </c>
      <c r="E27" s="18">
        <v>144</v>
      </c>
      <c r="F27" s="19">
        <v>45016</v>
      </c>
      <c r="G27" s="19">
        <v>45379</v>
      </c>
      <c r="H27" s="16">
        <f t="shared" si="1"/>
        <v>363</v>
      </c>
      <c r="I27" s="21">
        <v>6</v>
      </c>
      <c r="J27" s="22">
        <v>0.72</v>
      </c>
      <c r="K27" s="23">
        <v>0.005</v>
      </c>
      <c r="L27" s="16">
        <f t="shared" si="2"/>
        <v>1.4321</v>
      </c>
      <c r="M27" s="25">
        <v>1.4321</v>
      </c>
      <c r="N27" s="26"/>
    </row>
    <row r="28" s="4" customFormat="true" customHeight="true" spans="1:14">
      <c r="A28" s="16">
        <v>24</v>
      </c>
      <c r="B28" s="16" t="s">
        <v>51</v>
      </c>
      <c r="C28" s="16" t="s">
        <v>52</v>
      </c>
      <c r="D28" s="16" t="s">
        <v>20</v>
      </c>
      <c r="E28" s="18">
        <v>100</v>
      </c>
      <c r="F28" s="19">
        <v>45002</v>
      </c>
      <c r="G28" s="19">
        <v>45471</v>
      </c>
      <c r="H28" s="16">
        <f t="shared" si="1"/>
        <v>469</v>
      </c>
      <c r="I28" s="21">
        <v>8.88</v>
      </c>
      <c r="J28" s="22">
        <v>0.5</v>
      </c>
      <c r="K28" s="23">
        <v>0.005</v>
      </c>
      <c r="L28" s="16">
        <f t="shared" si="2"/>
        <v>1</v>
      </c>
      <c r="M28" s="25">
        <v>1</v>
      </c>
      <c r="N28" s="26"/>
    </row>
    <row r="29" s="4" customFormat="true" customHeight="true" spans="1:14">
      <c r="A29" s="16">
        <v>25</v>
      </c>
      <c r="B29" s="16" t="s">
        <v>53</v>
      </c>
      <c r="C29" s="16" t="s">
        <v>54</v>
      </c>
      <c r="D29" s="16" t="s">
        <v>20</v>
      </c>
      <c r="E29" s="18">
        <v>100</v>
      </c>
      <c r="F29" s="19">
        <v>45014</v>
      </c>
      <c r="G29" s="19">
        <v>45378</v>
      </c>
      <c r="H29" s="16">
        <f t="shared" si="1"/>
        <v>364</v>
      </c>
      <c r="I29" s="21">
        <v>8.88</v>
      </c>
      <c r="J29" s="22">
        <v>0.5</v>
      </c>
      <c r="K29" s="23">
        <v>0.005</v>
      </c>
      <c r="L29" s="16">
        <f t="shared" si="2"/>
        <v>0.9972</v>
      </c>
      <c r="M29" s="25">
        <v>0.9972</v>
      </c>
      <c r="N29" s="26"/>
    </row>
    <row r="30" s="4" customFormat="true" customHeight="true" spans="1:14">
      <c r="A30" s="16">
        <v>26</v>
      </c>
      <c r="B30" s="16" t="s">
        <v>55</v>
      </c>
      <c r="C30" s="16" t="str">
        <f t="shared" ref="C30:C36" si="4">B30</f>
        <v>湖北汉缆实业有限公司</v>
      </c>
      <c r="D30" s="16" t="s">
        <v>16</v>
      </c>
      <c r="E30" s="18">
        <v>171.5</v>
      </c>
      <c r="F30" s="19">
        <v>44995</v>
      </c>
      <c r="G30" s="19">
        <v>45361</v>
      </c>
      <c r="H30" s="16">
        <f t="shared" si="1"/>
        <v>366</v>
      </c>
      <c r="I30" s="21">
        <v>6</v>
      </c>
      <c r="J30" s="22">
        <v>0.855</v>
      </c>
      <c r="K30" s="23">
        <v>0.005</v>
      </c>
      <c r="L30" s="16">
        <f t="shared" si="2"/>
        <v>1.715</v>
      </c>
      <c r="M30" s="25">
        <v>1.715</v>
      </c>
      <c r="N30" s="26"/>
    </row>
    <row r="31" s="4" customFormat="true" customHeight="true" spans="1:14">
      <c r="A31" s="16">
        <v>27</v>
      </c>
      <c r="B31" s="16" t="s">
        <v>56</v>
      </c>
      <c r="C31" s="16" t="s">
        <v>57</v>
      </c>
      <c r="D31" s="16" t="s">
        <v>20</v>
      </c>
      <c r="E31" s="18">
        <v>100</v>
      </c>
      <c r="F31" s="19">
        <v>45015</v>
      </c>
      <c r="G31" s="19">
        <v>45379</v>
      </c>
      <c r="H31" s="16">
        <f t="shared" si="1"/>
        <v>364</v>
      </c>
      <c r="I31" s="21">
        <v>8.88</v>
      </c>
      <c r="J31" s="22">
        <v>0.5</v>
      </c>
      <c r="K31" s="23">
        <v>0.005</v>
      </c>
      <c r="L31" s="16">
        <f t="shared" si="2"/>
        <v>0.9972</v>
      </c>
      <c r="M31" s="25">
        <v>0.9972</v>
      </c>
      <c r="N31" s="26"/>
    </row>
    <row r="32" s="4" customFormat="true" customHeight="true" spans="1:14">
      <c r="A32" s="16">
        <v>28</v>
      </c>
      <c r="B32" s="16" t="s">
        <v>58</v>
      </c>
      <c r="C32" s="16" t="s">
        <v>59</v>
      </c>
      <c r="D32" s="16" t="s">
        <v>20</v>
      </c>
      <c r="E32" s="18">
        <v>79</v>
      </c>
      <c r="F32" s="19">
        <v>45034</v>
      </c>
      <c r="G32" s="19">
        <v>45400</v>
      </c>
      <c r="H32" s="16">
        <f t="shared" si="1"/>
        <v>366</v>
      </c>
      <c r="I32" s="21">
        <v>8.88</v>
      </c>
      <c r="J32" s="22">
        <v>0.395</v>
      </c>
      <c r="K32" s="23">
        <v>0.005</v>
      </c>
      <c r="L32" s="16">
        <f t="shared" si="2"/>
        <v>0.79</v>
      </c>
      <c r="M32" s="25">
        <v>0.79</v>
      </c>
      <c r="N32" s="26"/>
    </row>
    <row r="33" s="4" customFormat="true" customHeight="true" spans="1:14">
      <c r="A33" s="16">
        <v>29</v>
      </c>
      <c r="B33" s="16" t="s">
        <v>60</v>
      </c>
      <c r="C33" s="16" t="s">
        <v>61</v>
      </c>
      <c r="D33" s="16" t="s">
        <v>20</v>
      </c>
      <c r="E33" s="18">
        <v>100</v>
      </c>
      <c r="F33" s="19">
        <v>45005</v>
      </c>
      <c r="G33" s="19">
        <v>45371</v>
      </c>
      <c r="H33" s="16">
        <f t="shared" si="1"/>
        <v>366</v>
      </c>
      <c r="I33" s="21">
        <v>8.88</v>
      </c>
      <c r="J33" s="22">
        <v>0.5</v>
      </c>
      <c r="K33" s="23">
        <v>0.005</v>
      </c>
      <c r="L33" s="16">
        <f t="shared" si="2"/>
        <v>1</v>
      </c>
      <c r="M33" s="25">
        <v>1</v>
      </c>
      <c r="N33" s="26"/>
    </row>
    <row r="34" s="4" customFormat="true" customHeight="true" spans="1:14">
      <c r="A34" s="16">
        <v>30</v>
      </c>
      <c r="B34" s="16" t="s">
        <v>62</v>
      </c>
      <c r="C34" s="16" t="str">
        <f t="shared" si="4"/>
        <v>武汉璟泓万方堂大药房连锁有限公司</v>
      </c>
      <c r="D34" s="16" t="s">
        <v>16</v>
      </c>
      <c r="E34" s="18">
        <v>1000</v>
      </c>
      <c r="F34" s="19">
        <v>45013</v>
      </c>
      <c r="G34" s="19">
        <v>45371</v>
      </c>
      <c r="H34" s="16">
        <f t="shared" si="1"/>
        <v>358</v>
      </c>
      <c r="I34" s="21">
        <v>5.5</v>
      </c>
      <c r="J34" s="22">
        <v>5</v>
      </c>
      <c r="K34" s="23">
        <v>0.005</v>
      </c>
      <c r="L34" s="16">
        <f t="shared" si="2"/>
        <v>9.8082</v>
      </c>
      <c r="M34" s="25">
        <v>9.8082</v>
      </c>
      <c r="N34" s="26"/>
    </row>
    <row r="35" s="4" customFormat="true" customHeight="true" spans="1:14">
      <c r="A35" s="16">
        <v>31</v>
      </c>
      <c r="B35" s="16" t="s">
        <v>63</v>
      </c>
      <c r="C35" s="16" t="str">
        <f t="shared" si="4"/>
        <v>清江中源建设(湖北)有限公司</v>
      </c>
      <c r="D35" s="16" t="s">
        <v>16</v>
      </c>
      <c r="E35" s="18">
        <v>500</v>
      </c>
      <c r="F35" s="19">
        <v>45030</v>
      </c>
      <c r="G35" s="19">
        <v>45399</v>
      </c>
      <c r="H35" s="16">
        <f t="shared" si="1"/>
        <v>369</v>
      </c>
      <c r="I35" s="21">
        <v>6</v>
      </c>
      <c r="J35" s="22">
        <v>2.5</v>
      </c>
      <c r="K35" s="23">
        <v>0.005</v>
      </c>
      <c r="L35" s="16">
        <f t="shared" si="2"/>
        <v>5</v>
      </c>
      <c r="M35" s="25">
        <v>5</v>
      </c>
      <c r="N35" s="26"/>
    </row>
    <row r="36" s="4" customFormat="true" customHeight="true" spans="1:14">
      <c r="A36" s="16">
        <v>32</v>
      </c>
      <c r="B36" s="16" t="s">
        <v>64</v>
      </c>
      <c r="C36" s="16" t="str">
        <f t="shared" si="4"/>
        <v>湖北源新兴管道有限公司</v>
      </c>
      <c r="D36" s="16" t="s">
        <v>16</v>
      </c>
      <c r="E36" s="18">
        <v>300</v>
      </c>
      <c r="F36" s="19">
        <v>45027</v>
      </c>
      <c r="G36" s="19">
        <v>45385</v>
      </c>
      <c r="H36" s="16">
        <f t="shared" si="1"/>
        <v>358</v>
      </c>
      <c r="I36" s="21">
        <v>6</v>
      </c>
      <c r="J36" s="22">
        <v>1.5</v>
      </c>
      <c r="K36" s="23">
        <v>0.005</v>
      </c>
      <c r="L36" s="16">
        <f t="shared" si="2"/>
        <v>2.9424</v>
      </c>
      <c r="M36" s="25">
        <v>2.9424</v>
      </c>
      <c r="N36" s="26"/>
    </row>
    <row r="37" s="4" customFormat="true" customHeight="true" spans="1:14">
      <c r="A37" s="16">
        <v>33</v>
      </c>
      <c r="B37" s="16" t="s">
        <v>65</v>
      </c>
      <c r="C37" s="16" t="s">
        <v>66</v>
      </c>
      <c r="D37" s="16" t="s">
        <v>20</v>
      </c>
      <c r="E37" s="18">
        <v>100</v>
      </c>
      <c r="F37" s="19">
        <v>45028</v>
      </c>
      <c r="G37" s="19">
        <v>45511</v>
      </c>
      <c r="H37" s="16">
        <f t="shared" si="1"/>
        <v>483</v>
      </c>
      <c r="I37" s="21">
        <v>8.88</v>
      </c>
      <c r="J37" s="22">
        <v>0.5</v>
      </c>
      <c r="K37" s="23">
        <v>0.005</v>
      </c>
      <c r="L37" s="16">
        <f t="shared" si="2"/>
        <v>1</v>
      </c>
      <c r="M37" s="25">
        <v>1</v>
      </c>
      <c r="N37" s="26"/>
    </row>
    <row r="38" s="4" customFormat="true" customHeight="true" spans="1:14">
      <c r="A38" s="16">
        <v>34</v>
      </c>
      <c r="B38" s="16" t="s">
        <v>67</v>
      </c>
      <c r="C38" s="16" t="s">
        <v>68</v>
      </c>
      <c r="D38" s="16" t="s">
        <v>20</v>
      </c>
      <c r="E38" s="18">
        <v>100</v>
      </c>
      <c r="F38" s="19">
        <v>45022</v>
      </c>
      <c r="G38" s="19">
        <v>45388</v>
      </c>
      <c r="H38" s="16">
        <f t="shared" si="1"/>
        <v>366</v>
      </c>
      <c r="I38" s="21">
        <v>8.88</v>
      </c>
      <c r="J38" s="22">
        <v>0.5</v>
      </c>
      <c r="K38" s="23">
        <v>0.005</v>
      </c>
      <c r="L38" s="16">
        <f t="shared" si="2"/>
        <v>1</v>
      </c>
      <c r="M38" s="25">
        <v>1</v>
      </c>
      <c r="N38" s="26"/>
    </row>
    <row r="39" s="4" customFormat="true" customHeight="true" spans="1:14">
      <c r="A39" s="16">
        <v>35</v>
      </c>
      <c r="B39" s="16" t="s">
        <v>69</v>
      </c>
      <c r="C39" s="16" t="s">
        <v>70</v>
      </c>
      <c r="D39" s="16" t="s">
        <v>20</v>
      </c>
      <c r="E39" s="18">
        <v>100</v>
      </c>
      <c r="F39" s="19">
        <v>45027</v>
      </c>
      <c r="G39" s="19">
        <v>45393</v>
      </c>
      <c r="H39" s="16">
        <f t="shared" si="1"/>
        <v>366</v>
      </c>
      <c r="I39" s="21">
        <v>8.88</v>
      </c>
      <c r="J39" s="22">
        <v>0.5</v>
      </c>
      <c r="K39" s="23">
        <v>0.005</v>
      </c>
      <c r="L39" s="16">
        <f t="shared" si="2"/>
        <v>1</v>
      </c>
      <c r="M39" s="25">
        <v>1</v>
      </c>
      <c r="N39" s="26"/>
    </row>
    <row r="40" s="4" customFormat="true" customHeight="true" spans="1:14">
      <c r="A40" s="16">
        <v>36</v>
      </c>
      <c r="B40" s="16" t="s">
        <v>71</v>
      </c>
      <c r="C40" s="16" t="s">
        <v>72</v>
      </c>
      <c r="D40" s="16" t="s">
        <v>20</v>
      </c>
      <c r="E40" s="18">
        <v>100</v>
      </c>
      <c r="F40" s="19">
        <v>45028</v>
      </c>
      <c r="G40" s="19">
        <v>45394</v>
      </c>
      <c r="H40" s="16">
        <f t="shared" si="1"/>
        <v>366</v>
      </c>
      <c r="I40" s="21">
        <v>8.88</v>
      </c>
      <c r="J40" s="22">
        <v>0.5</v>
      </c>
      <c r="K40" s="23">
        <v>0.005</v>
      </c>
      <c r="L40" s="16">
        <f t="shared" si="2"/>
        <v>1</v>
      </c>
      <c r="M40" s="25">
        <v>1</v>
      </c>
      <c r="N40" s="26"/>
    </row>
    <row r="41" s="4" customFormat="true" customHeight="true" spans="1:14">
      <c r="A41" s="16">
        <v>37</v>
      </c>
      <c r="B41" s="16" t="s">
        <v>73</v>
      </c>
      <c r="C41" s="16" t="s">
        <v>74</v>
      </c>
      <c r="D41" s="16" t="s">
        <v>20</v>
      </c>
      <c r="E41" s="18">
        <v>100</v>
      </c>
      <c r="F41" s="19">
        <v>45033</v>
      </c>
      <c r="G41" s="19">
        <v>45399</v>
      </c>
      <c r="H41" s="16">
        <f t="shared" si="1"/>
        <v>366</v>
      </c>
      <c r="I41" s="21">
        <v>8.88</v>
      </c>
      <c r="J41" s="22">
        <v>0.5</v>
      </c>
      <c r="K41" s="23">
        <v>0.005</v>
      </c>
      <c r="L41" s="16">
        <f t="shared" si="2"/>
        <v>1</v>
      </c>
      <c r="M41" s="25">
        <v>1</v>
      </c>
      <c r="N41" s="26"/>
    </row>
    <row r="42" s="4" customFormat="true" customHeight="true" spans="1:14">
      <c r="A42" s="16">
        <v>38</v>
      </c>
      <c r="B42" s="16" t="s">
        <v>75</v>
      </c>
      <c r="C42" s="16" t="str">
        <f t="shared" ref="C42:C44" si="5">B42</f>
        <v>湖北弘焱建设工程有限公司</v>
      </c>
      <c r="D42" s="16" t="s">
        <v>16</v>
      </c>
      <c r="E42" s="18">
        <v>240</v>
      </c>
      <c r="F42" s="19">
        <v>45055</v>
      </c>
      <c r="G42" s="19">
        <v>45418</v>
      </c>
      <c r="H42" s="16">
        <f t="shared" si="1"/>
        <v>363</v>
      </c>
      <c r="I42" s="21">
        <v>6</v>
      </c>
      <c r="J42" s="22">
        <v>1.2</v>
      </c>
      <c r="K42" s="23">
        <v>0.005</v>
      </c>
      <c r="L42" s="16">
        <f t="shared" si="2"/>
        <v>2.3868</v>
      </c>
      <c r="M42" s="25">
        <v>2.3868</v>
      </c>
      <c r="N42" s="26"/>
    </row>
    <row r="43" s="4" customFormat="true" customHeight="true" spans="1:14">
      <c r="A43" s="16">
        <v>39</v>
      </c>
      <c r="B43" s="16" t="s">
        <v>76</v>
      </c>
      <c r="C43" s="16" t="str">
        <f t="shared" si="5"/>
        <v>武汉斌豪建安工程有限公司</v>
      </c>
      <c r="D43" s="16" t="s">
        <v>16</v>
      </c>
      <c r="E43" s="18">
        <v>200</v>
      </c>
      <c r="F43" s="19">
        <v>45057</v>
      </c>
      <c r="G43" s="19">
        <v>45539</v>
      </c>
      <c r="H43" s="16">
        <f t="shared" si="1"/>
        <v>482</v>
      </c>
      <c r="I43" s="21">
        <v>6</v>
      </c>
      <c r="J43" s="22">
        <v>1</v>
      </c>
      <c r="K43" s="23">
        <v>0.005</v>
      </c>
      <c r="L43" s="16">
        <f t="shared" si="2"/>
        <v>2</v>
      </c>
      <c r="M43" s="25">
        <v>2</v>
      </c>
      <c r="N43" s="26"/>
    </row>
    <row r="44" s="4" customFormat="true" customHeight="true" spans="1:14">
      <c r="A44" s="16">
        <v>40</v>
      </c>
      <c r="B44" s="16" t="s">
        <v>77</v>
      </c>
      <c r="C44" s="16" t="str">
        <f t="shared" si="5"/>
        <v>湖北燊榕电力科技有限公司</v>
      </c>
      <c r="D44" s="16" t="s">
        <v>16</v>
      </c>
      <c r="E44" s="18">
        <v>118.6</v>
      </c>
      <c r="F44" s="19">
        <v>45062</v>
      </c>
      <c r="G44" s="19">
        <v>45426</v>
      </c>
      <c r="H44" s="16">
        <f t="shared" si="1"/>
        <v>364</v>
      </c>
      <c r="I44" s="21">
        <v>6</v>
      </c>
      <c r="J44" s="22">
        <v>0.593</v>
      </c>
      <c r="K44" s="23">
        <v>0.005</v>
      </c>
      <c r="L44" s="16">
        <f t="shared" si="2"/>
        <v>1.1827</v>
      </c>
      <c r="M44" s="25">
        <v>1.1827</v>
      </c>
      <c r="N44" s="26"/>
    </row>
    <row r="45" s="4" customFormat="true" customHeight="true" spans="1:14">
      <c r="A45" s="16">
        <v>41</v>
      </c>
      <c r="B45" s="16" t="s">
        <v>78</v>
      </c>
      <c r="C45" s="16" t="s">
        <v>79</v>
      </c>
      <c r="D45" s="16" t="s">
        <v>20</v>
      </c>
      <c r="E45" s="18">
        <v>100</v>
      </c>
      <c r="F45" s="19">
        <v>45063</v>
      </c>
      <c r="G45" s="19">
        <v>45429</v>
      </c>
      <c r="H45" s="16">
        <f t="shared" si="1"/>
        <v>366</v>
      </c>
      <c r="I45" s="21">
        <v>8.88</v>
      </c>
      <c r="J45" s="22">
        <v>0.5</v>
      </c>
      <c r="K45" s="23">
        <v>0.005</v>
      </c>
      <c r="L45" s="16">
        <f t="shared" si="2"/>
        <v>1</v>
      </c>
      <c r="M45" s="25">
        <v>1</v>
      </c>
      <c r="N45" s="26"/>
    </row>
    <row r="46" s="4" customFormat="true" customHeight="true" spans="1:14">
      <c r="A46" s="16">
        <v>42</v>
      </c>
      <c r="B46" s="16" t="s">
        <v>80</v>
      </c>
      <c r="C46" s="16" t="s">
        <v>81</v>
      </c>
      <c r="D46" s="16" t="s">
        <v>20</v>
      </c>
      <c r="E46" s="18">
        <v>100</v>
      </c>
      <c r="F46" s="19">
        <v>45069</v>
      </c>
      <c r="G46" s="19">
        <v>45435</v>
      </c>
      <c r="H46" s="16">
        <f t="shared" si="1"/>
        <v>366</v>
      </c>
      <c r="I46" s="21">
        <v>8.88</v>
      </c>
      <c r="J46" s="22">
        <v>0.5</v>
      </c>
      <c r="K46" s="23">
        <v>0.005</v>
      </c>
      <c r="L46" s="16">
        <f t="shared" si="2"/>
        <v>1</v>
      </c>
      <c r="M46" s="25">
        <v>1</v>
      </c>
      <c r="N46" s="26"/>
    </row>
    <row r="47" s="4" customFormat="true" customHeight="true" spans="1:14">
      <c r="A47" s="16">
        <v>43</v>
      </c>
      <c r="B47" s="16" t="s">
        <v>82</v>
      </c>
      <c r="C47" s="16" t="s">
        <v>83</v>
      </c>
      <c r="D47" s="16" t="s">
        <v>20</v>
      </c>
      <c r="E47" s="18">
        <v>100</v>
      </c>
      <c r="F47" s="19">
        <v>45065</v>
      </c>
      <c r="G47" s="19">
        <v>45431</v>
      </c>
      <c r="H47" s="16">
        <f t="shared" si="1"/>
        <v>366</v>
      </c>
      <c r="I47" s="21">
        <v>8.88</v>
      </c>
      <c r="J47" s="22">
        <v>0.5</v>
      </c>
      <c r="K47" s="23">
        <v>0.005</v>
      </c>
      <c r="L47" s="16">
        <f t="shared" si="2"/>
        <v>1</v>
      </c>
      <c r="M47" s="25">
        <v>1</v>
      </c>
      <c r="N47" s="26"/>
    </row>
    <row r="48" s="4" customFormat="true" customHeight="true" spans="1:14">
      <c r="A48" s="16">
        <v>44</v>
      </c>
      <c r="B48" s="16" t="s">
        <v>84</v>
      </c>
      <c r="C48" s="16" t="s">
        <v>85</v>
      </c>
      <c r="D48" s="16" t="s">
        <v>20</v>
      </c>
      <c r="E48" s="18">
        <v>97.1</v>
      </c>
      <c r="F48" s="19">
        <v>45058</v>
      </c>
      <c r="G48" s="19">
        <v>45424</v>
      </c>
      <c r="H48" s="16">
        <f t="shared" si="1"/>
        <v>366</v>
      </c>
      <c r="I48" s="21">
        <v>8.88</v>
      </c>
      <c r="J48" s="22">
        <v>0.4855</v>
      </c>
      <c r="K48" s="23">
        <v>0.005</v>
      </c>
      <c r="L48" s="16">
        <f t="shared" si="2"/>
        <v>0.971</v>
      </c>
      <c r="M48" s="25">
        <v>0.971</v>
      </c>
      <c r="N48" s="26"/>
    </row>
    <row r="49" s="4" customFormat="true" customHeight="true" spans="1:14">
      <c r="A49" s="16">
        <v>45</v>
      </c>
      <c r="B49" s="16" t="s">
        <v>86</v>
      </c>
      <c r="C49" s="16" t="s">
        <v>87</v>
      </c>
      <c r="D49" s="16" t="s">
        <v>20</v>
      </c>
      <c r="E49" s="18">
        <v>72</v>
      </c>
      <c r="F49" s="19">
        <v>45056</v>
      </c>
      <c r="G49" s="19">
        <v>45422</v>
      </c>
      <c r="H49" s="16">
        <f t="shared" si="1"/>
        <v>366</v>
      </c>
      <c r="I49" s="21">
        <v>8.88</v>
      </c>
      <c r="J49" s="22">
        <v>0.36</v>
      </c>
      <c r="K49" s="23">
        <v>0.005</v>
      </c>
      <c r="L49" s="16">
        <f t="shared" si="2"/>
        <v>0.72</v>
      </c>
      <c r="M49" s="25">
        <v>0.72</v>
      </c>
      <c r="N49" s="26"/>
    </row>
    <row r="50" s="4" customFormat="true" customHeight="true" spans="1:14">
      <c r="A50" s="16">
        <v>46</v>
      </c>
      <c r="B50" s="16" t="s">
        <v>88</v>
      </c>
      <c r="C50" s="16" t="str">
        <f t="shared" ref="C50:C53" si="6">B50</f>
        <v>湖北兴合茂商贸有限公司</v>
      </c>
      <c r="D50" s="16" t="s">
        <v>16</v>
      </c>
      <c r="E50" s="18">
        <v>5</v>
      </c>
      <c r="F50" s="19">
        <v>45091</v>
      </c>
      <c r="G50" s="19">
        <v>45460</v>
      </c>
      <c r="H50" s="16">
        <f t="shared" si="1"/>
        <v>369</v>
      </c>
      <c r="I50" s="21">
        <v>9.5</v>
      </c>
      <c r="J50" s="22">
        <v>0.05</v>
      </c>
      <c r="K50" s="23">
        <v>0.01</v>
      </c>
      <c r="L50" s="16">
        <f t="shared" si="2"/>
        <v>0.05</v>
      </c>
      <c r="M50" s="25">
        <v>0.05</v>
      </c>
      <c r="N50" s="26"/>
    </row>
    <row r="51" s="4" customFormat="true" customHeight="true" spans="1:14">
      <c r="A51" s="16">
        <v>47</v>
      </c>
      <c r="B51" s="16" t="s">
        <v>89</v>
      </c>
      <c r="C51" s="16" t="str">
        <f t="shared" si="6"/>
        <v>武汉海亿新能源科技有限公司</v>
      </c>
      <c r="D51" s="16" t="s">
        <v>16</v>
      </c>
      <c r="E51" s="18">
        <v>500</v>
      </c>
      <c r="F51" s="19">
        <v>45091</v>
      </c>
      <c r="G51" s="19">
        <v>45456</v>
      </c>
      <c r="H51" s="16">
        <f t="shared" si="1"/>
        <v>365</v>
      </c>
      <c r="I51" s="21">
        <v>3.9</v>
      </c>
      <c r="J51" s="22">
        <v>5</v>
      </c>
      <c r="K51" s="23">
        <v>0.01</v>
      </c>
      <c r="L51" s="16">
        <f t="shared" si="2"/>
        <v>5</v>
      </c>
      <c r="M51" s="25">
        <v>5</v>
      </c>
      <c r="N51" s="26"/>
    </row>
    <row r="52" s="4" customFormat="true" customHeight="true" spans="1:14">
      <c r="A52" s="16">
        <v>48</v>
      </c>
      <c r="B52" s="16" t="s">
        <v>90</v>
      </c>
      <c r="C52" s="16" t="str">
        <f t="shared" si="6"/>
        <v>武汉信诚伟业商贸有限公司</v>
      </c>
      <c r="D52" s="16" t="s">
        <v>16</v>
      </c>
      <c r="E52" s="18">
        <v>299</v>
      </c>
      <c r="F52" s="19">
        <v>45043</v>
      </c>
      <c r="G52" s="19">
        <v>45407</v>
      </c>
      <c r="H52" s="16">
        <f t="shared" si="1"/>
        <v>364</v>
      </c>
      <c r="I52" s="21">
        <v>6</v>
      </c>
      <c r="J52" s="22">
        <v>1.495</v>
      </c>
      <c r="K52" s="23">
        <v>0.005</v>
      </c>
      <c r="L52" s="16">
        <f t="shared" si="2"/>
        <v>2.9818</v>
      </c>
      <c r="M52" s="25">
        <v>2.9818</v>
      </c>
      <c r="N52" s="26"/>
    </row>
    <row r="53" s="4" customFormat="true" customHeight="true" spans="1:14">
      <c r="A53" s="16">
        <v>49</v>
      </c>
      <c r="B53" s="16" t="s">
        <v>91</v>
      </c>
      <c r="C53" s="16" t="str">
        <f t="shared" si="6"/>
        <v>武汉鑫汉东玻璃有限公司</v>
      </c>
      <c r="D53" s="16" t="s">
        <v>16</v>
      </c>
      <c r="E53" s="18">
        <v>158.7</v>
      </c>
      <c r="F53" s="19">
        <v>45036</v>
      </c>
      <c r="G53" s="19">
        <v>45402</v>
      </c>
      <c r="H53" s="16">
        <f t="shared" si="1"/>
        <v>366</v>
      </c>
      <c r="I53" s="21">
        <v>6</v>
      </c>
      <c r="J53" s="22">
        <v>0.7935</v>
      </c>
      <c r="K53" s="23">
        <v>0.005</v>
      </c>
      <c r="L53" s="16">
        <f t="shared" si="2"/>
        <v>1.587</v>
      </c>
      <c r="M53" s="25">
        <v>1.587</v>
      </c>
      <c r="N53" s="26"/>
    </row>
    <row r="54" s="4" customFormat="true" customHeight="true" spans="1:14">
      <c r="A54" s="16">
        <v>50</v>
      </c>
      <c r="B54" s="16" t="s">
        <v>92</v>
      </c>
      <c r="C54" s="16" t="s">
        <v>93</v>
      </c>
      <c r="D54" s="16" t="s">
        <v>20</v>
      </c>
      <c r="E54" s="18">
        <v>100</v>
      </c>
      <c r="F54" s="19">
        <v>45040</v>
      </c>
      <c r="G54" s="19">
        <v>45406</v>
      </c>
      <c r="H54" s="16">
        <f t="shared" si="1"/>
        <v>366</v>
      </c>
      <c r="I54" s="21">
        <v>8.88</v>
      </c>
      <c r="J54" s="22">
        <v>0.5</v>
      </c>
      <c r="K54" s="23">
        <v>0.005</v>
      </c>
      <c r="L54" s="16">
        <f t="shared" si="2"/>
        <v>1</v>
      </c>
      <c r="M54" s="25">
        <v>1</v>
      </c>
      <c r="N54" s="26"/>
    </row>
    <row r="55" s="4" customFormat="true" customHeight="true" spans="1:14">
      <c r="A55" s="16">
        <v>51</v>
      </c>
      <c r="B55" s="16" t="s">
        <v>94</v>
      </c>
      <c r="C55" s="16" t="s">
        <v>95</v>
      </c>
      <c r="D55" s="16" t="s">
        <v>20</v>
      </c>
      <c r="E55" s="18">
        <v>100</v>
      </c>
      <c r="F55" s="19">
        <v>45043</v>
      </c>
      <c r="G55" s="19">
        <v>45409</v>
      </c>
      <c r="H55" s="16">
        <f t="shared" si="1"/>
        <v>366</v>
      </c>
      <c r="I55" s="21">
        <v>8.88</v>
      </c>
      <c r="J55" s="22">
        <v>0.5</v>
      </c>
      <c r="K55" s="23">
        <v>0.005</v>
      </c>
      <c r="L55" s="16">
        <f t="shared" si="2"/>
        <v>1</v>
      </c>
      <c r="M55" s="25">
        <v>1</v>
      </c>
      <c r="N55" s="26"/>
    </row>
    <row r="56" s="4" customFormat="true" customHeight="true" spans="1:14">
      <c r="A56" s="16">
        <v>52</v>
      </c>
      <c r="B56" s="16" t="s">
        <v>96</v>
      </c>
      <c r="C56" s="16" t="s">
        <v>97</v>
      </c>
      <c r="D56" s="16" t="s">
        <v>20</v>
      </c>
      <c r="E56" s="18">
        <v>80</v>
      </c>
      <c r="F56" s="19">
        <v>45043</v>
      </c>
      <c r="G56" s="19">
        <v>45409</v>
      </c>
      <c r="H56" s="16">
        <f t="shared" si="1"/>
        <v>366</v>
      </c>
      <c r="I56" s="21">
        <v>8.88</v>
      </c>
      <c r="J56" s="22">
        <v>0.4</v>
      </c>
      <c r="K56" s="23">
        <v>0.005</v>
      </c>
      <c r="L56" s="16">
        <f t="shared" si="2"/>
        <v>0.8</v>
      </c>
      <c r="M56" s="25">
        <v>0.8</v>
      </c>
      <c r="N56" s="26"/>
    </row>
    <row r="57" s="4" customFormat="true" customHeight="true" spans="1:14">
      <c r="A57" s="16">
        <v>53</v>
      </c>
      <c r="B57" s="16" t="s">
        <v>98</v>
      </c>
      <c r="C57" s="16" t="s">
        <v>99</v>
      </c>
      <c r="D57" s="16" t="s">
        <v>20</v>
      </c>
      <c r="E57" s="18">
        <v>66</v>
      </c>
      <c r="F57" s="19">
        <v>45039</v>
      </c>
      <c r="G57" s="19">
        <v>45405</v>
      </c>
      <c r="H57" s="16">
        <f t="shared" si="1"/>
        <v>366</v>
      </c>
      <c r="I57" s="21">
        <v>8.88</v>
      </c>
      <c r="J57" s="22">
        <v>0.33</v>
      </c>
      <c r="K57" s="23">
        <v>0.005</v>
      </c>
      <c r="L57" s="16">
        <f t="shared" si="2"/>
        <v>0.66</v>
      </c>
      <c r="M57" s="25">
        <v>0.66</v>
      </c>
      <c r="N57" s="26"/>
    </row>
    <row r="58" s="4" customFormat="true" customHeight="true" spans="1:14">
      <c r="A58" s="16">
        <v>54</v>
      </c>
      <c r="B58" s="16" t="s">
        <v>100</v>
      </c>
      <c r="C58" s="16" t="s">
        <v>101</v>
      </c>
      <c r="D58" s="16" t="s">
        <v>20</v>
      </c>
      <c r="E58" s="18">
        <v>47</v>
      </c>
      <c r="F58" s="19">
        <v>45036</v>
      </c>
      <c r="G58" s="19">
        <v>45402</v>
      </c>
      <c r="H58" s="16">
        <f t="shared" si="1"/>
        <v>366</v>
      </c>
      <c r="I58" s="21">
        <v>8.88</v>
      </c>
      <c r="J58" s="22">
        <v>0.235</v>
      </c>
      <c r="K58" s="23">
        <v>0.005</v>
      </c>
      <c r="L58" s="16">
        <f t="shared" si="2"/>
        <v>0.47</v>
      </c>
      <c r="M58" s="25">
        <v>0.47</v>
      </c>
      <c r="N58" s="26"/>
    </row>
    <row r="59" s="4" customFormat="true" customHeight="true" spans="1:14">
      <c r="A59" s="16">
        <v>55</v>
      </c>
      <c r="B59" s="16" t="s">
        <v>102</v>
      </c>
      <c r="C59" s="16" t="str">
        <f t="shared" ref="C59:C66" si="7">B59</f>
        <v>湖北金润德环保技术有限公司</v>
      </c>
      <c r="D59" s="16" t="s">
        <v>16</v>
      </c>
      <c r="E59" s="18">
        <v>590</v>
      </c>
      <c r="F59" s="19">
        <v>45093</v>
      </c>
      <c r="G59" s="19">
        <v>45457</v>
      </c>
      <c r="H59" s="16">
        <f t="shared" si="1"/>
        <v>364</v>
      </c>
      <c r="I59" s="21">
        <v>4.6</v>
      </c>
      <c r="J59" s="22">
        <v>2.95</v>
      </c>
      <c r="K59" s="23">
        <v>0.005</v>
      </c>
      <c r="L59" s="16">
        <f t="shared" si="2"/>
        <v>5.8838</v>
      </c>
      <c r="M59" s="25">
        <v>5.8838</v>
      </c>
      <c r="N59" s="26"/>
    </row>
    <row r="60" s="4" customFormat="true" customHeight="true" spans="1:14">
      <c r="A60" s="16">
        <v>56</v>
      </c>
      <c r="B60" s="16" t="s">
        <v>103</v>
      </c>
      <c r="C60" s="16" t="str">
        <f t="shared" si="7"/>
        <v>武汉万德智新科技股份有限公司</v>
      </c>
      <c r="D60" s="16" t="s">
        <v>16</v>
      </c>
      <c r="E60" s="18">
        <v>300</v>
      </c>
      <c r="F60" s="19">
        <v>45107</v>
      </c>
      <c r="G60" s="19">
        <v>45464</v>
      </c>
      <c r="H60" s="16">
        <f t="shared" si="1"/>
        <v>357</v>
      </c>
      <c r="I60" s="21">
        <v>4.05</v>
      </c>
      <c r="J60" s="22">
        <v>1.5</v>
      </c>
      <c r="K60" s="23">
        <v>0.005</v>
      </c>
      <c r="L60" s="16">
        <f t="shared" si="2"/>
        <v>2.9342</v>
      </c>
      <c r="M60" s="25">
        <v>2.9342</v>
      </c>
      <c r="N60" s="26"/>
    </row>
    <row r="61" s="4" customFormat="true" customHeight="true" spans="1:14">
      <c r="A61" s="16">
        <v>57</v>
      </c>
      <c r="B61" s="16" t="s">
        <v>104</v>
      </c>
      <c r="C61" s="16" t="str">
        <f t="shared" si="7"/>
        <v>武汉康华数海科技有限公司</v>
      </c>
      <c r="D61" s="16" t="s">
        <v>16</v>
      </c>
      <c r="E61" s="18">
        <v>130</v>
      </c>
      <c r="F61" s="19">
        <v>45065</v>
      </c>
      <c r="G61" s="19">
        <v>45422</v>
      </c>
      <c r="H61" s="16">
        <f t="shared" si="1"/>
        <v>357</v>
      </c>
      <c r="I61" s="21">
        <v>4.95</v>
      </c>
      <c r="J61" s="22">
        <v>0.65</v>
      </c>
      <c r="K61" s="23">
        <v>0.005</v>
      </c>
      <c r="L61" s="16">
        <f t="shared" si="2"/>
        <v>1.2715</v>
      </c>
      <c r="M61" s="25">
        <v>1.2715</v>
      </c>
      <c r="N61" s="26"/>
    </row>
    <row r="62" s="4" customFormat="true" customHeight="true" spans="1:14">
      <c r="A62" s="16">
        <v>58</v>
      </c>
      <c r="B62" s="16" t="s">
        <v>105</v>
      </c>
      <c r="C62" s="16" t="str">
        <f t="shared" si="7"/>
        <v>福力兔云采（湖北）科技有限公司</v>
      </c>
      <c r="D62" s="16" t="s">
        <v>16</v>
      </c>
      <c r="E62" s="18">
        <v>100</v>
      </c>
      <c r="F62" s="19">
        <v>45103</v>
      </c>
      <c r="G62" s="19">
        <v>45460</v>
      </c>
      <c r="H62" s="16">
        <f t="shared" si="1"/>
        <v>357</v>
      </c>
      <c r="I62" s="21">
        <v>4</v>
      </c>
      <c r="J62" s="22">
        <v>0.5</v>
      </c>
      <c r="K62" s="23">
        <v>0.005</v>
      </c>
      <c r="L62" s="16">
        <f t="shared" si="2"/>
        <v>0.978</v>
      </c>
      <c r="M62" s="25">
        <v>0.978</v>
      </c>
      <c r="N62" s="26"/>
    </row>
    <row r="63" s="4" customFormat="true" customHeight="true" spans="1:14">
      <c r="A63" s="16">
        <v>59</v>
      </c>
      <c r="B63" s="16" t="s">
        <v>106</v>
      </c>
      <c r="C63" s="16" t="str">
        <f t="shared" si="7"/>
        <v>武汉聚优力建筑装饰工程有限公司</v>
      </c>
      <c r="D63" s="16" t="s">
        <v>16</v>
      </c>
      <c r="E63" s="18">
        <v>400</v>
      </c>
      <c r="F63" s="19">
        <v>45070</v>
      </c>
      <c r="G63" s="19">
        <v>45348</v>
      </c>
      <c r="H63" s="16">
        <f t="shared" si="1"/>
        <v>278</v>
      </c>
      <c r="I63" s="21">
        <v>6</v>
      </c>
      <c r="J63" s="22">
        <v>2</v>
      </c>
      <c r="K63" s="23">
        <v>0.005</v>
      </c>
      <c r="L63" s="16">
        <f t="shared" si="2"/>
        <v>3.0465</v>
      </c>
      <c r="M63" s="25">
        <v>3.0465</v>
      </c>
      <c r="N63" s="26"/>
    </row>
    <row r="64" s="4" customFormat="true" customHeight="true" spans="1:14">
      <c r="A64" s="16">
        <v>60</v>
      </c>
      <c r="B64" s="16" t="s">
        <v>107</v>
      </c>
      <c r="C64" s="16" t="str">
        <f t="shared" si="7"/>
        <v>武汉乐成建设工程有限公司</v>
      </c>
      <c r="D64" s="16" t="s">
        <v>16</v>
      </c>
      <c r="E64" s="18">
        <v>240</v>
      </c>
      <c r="F64" s="19">
        <v>45083</v>
      </c>
      <c r="G64" s="19">
        <v>45449</v>
      </c>
      <c r="H64" s="16">
        <f t="shared" si="1"/>
        <v>366</v>
      </c>
      <c r="I64" s="21">
        <v>6</v>
      </c>
      <c r="J64" s="22">
        <v>1.2</v>
      </c>
      <c r="K64" s="23">
        <v>0.005</v>
      </c>
      <c r="L64" s="16">
        <f t="shared" si="2"/>
        <v>2.4</v>
      </c>
      <c r="M64" s="25">
        <v>2.4</v>
      </c>
      <c r="N64" s="26"/>
    </row>
    <row r="65" s="4" customFormat="true" customHeight="true" spans="1:14">
      <c r="A65" s="16">
        <v>61</v>
      </c>
      <c r="B65" s="16" t="s">
        <v>108</v>
      </c>
      <c r="C65" s="16" t="str">
        <f t="shared" si="7"/>
        <v>武汉显尧建筑装饰设计工程有限公司</v>
      </c>
      <c r="D65" s="16" t="s">
        <v>16</v>
      </c>
      <c r="E65" s="18">
        <v>110</v>
      </c>
      <c r="F65" s="19">
        <v>45082</v>
      </c>
      <c r="G65" s="19">
        <v>45448</v>
      </c>
      <c r="H65" s="16">
        <f t="shared" si="1"/>
        <v>366</v>
      </c>
      <c r="I65" s="21">
        <v>6</v>
      </c>
      <c r="J65" s="22">
        <v>0.55</v>
      </c>
      <c r="K65" s="23">
        <v>0.005</v>
      </c>
      <c r="L65" s="16">
        <f t="shared" si="2"/>
        <v>1.1</v>
      </c>
      <c r="M65" s="25">
        <v>1.1</v>
      </c>
      <c r="N65" s="26"/>
    </row>
    <row r="66" s="4" customFormat="true" customHeight="true" spans="1:14">
      <c r="A66" s="16">
        <v>62</v>
      </c>
      <c r="B66" s="16" t="s">
        <v>109</v>
      </c>
      <c r="C66" s="16" t="str">
        <f t="shared" si="7"/>
        <v>武汉全景园林有限公司</v>
      </c>
      <c r="D66" s="16" t="s">
        <v>16</v>
      </c>
      <c r="E66" s="18">
        <v>102.4</v>
      </c>
      <c r="F66" s="19">
        <v>45086</v>
      </c>
      <c r="G66" s="19">
        <v>45452</v>
      </c>
      <c r="H66" s="16">
        <f t="shared" si="1"/>
        <v>366</v>
      </c>
      <c r="I66" s="21">
        <v>6</v>
      </c>
      <c r="J66" s="22">
        <v>0.512</v>
      </c>
      <c r="K66" s="23">
        <v>0.005</v>
      </c>
      <c r="L66" s="16">
        <f t="shared" si="2"/>
        <v>1.024</v>
      </c>
      <c r="M66" s="25">
        <v>1.024</v>
      </c>
      <c r="N66" s="26"/>
    </row>
    <row r="67" s="4" customFormat="true" customHeight="true" spans="1:14">
      <c r="A67" s="16">
        <v>63</v>
      </c>
      <c r="B67" s="16" t="s">
        <v>110</v>
      </c>
      <c r="C67" s="16" t="s">
        <v>111</v>
      </c>
      <c r="D67" s="16" t="s">
        <v>20</v>
      </c>
      <c r="E67" s="18">
        <v>100</v>
      </c>
      <c r="F67" s="19">
        <v>45084</v>
      </c>
      <c r="G67" s="19">
        <v>45450</v>
      </c>
      <c r="H67" s="16">
        <f t="shared" si="1"/>
        <v>366</v>
      </c>
      <c r="I67" s="21">
        <v>8.88</v>
      </c>
      <c r="J67" s="22">
        <v>0.5</v>
      </c>
      <c r="K67" s="23">
        <v>0.005</v>
      </c>
      <c r="L67" s="16">
        <f t="shared" si="2"/>
        <v>1</v>
      </c>
      <c r="M67" s="25">
        <v>1</v>
      </c>
      <c r="N67" s="26"/>
    </row>
    <row r="68" s="4" customFormat="true" customHeight="true" spans="1:14">
      <c r="A68" s="16">
        <v>64</v>
      </c>
      <c r="B68" s="16" t="s">
        <v>112</v>
      </c>
      <c r="C68" s="16" t="s">
        <v>113</v>
      </c>
      <c r="D68" s="16" t="s">
        <v>20</v>
      </c>
      <c r="E68" s="18">
        <v>100</v>
      </c>
      <c r="F68" s="19">
        <v>45079</v>
      </c>
      <c r="G68" s="19">
        <v>45473</v>
      </c>
      <c r="H68" s="16">
        <f t="shared" si="1"/>
        <v>394</v>
      </c>
      <c r="I68" s="21">
        <v>8.88</v>
      </c>
      <c r="J68" s="22">
        <v>0.5</v>
      </c>
      <c r="K68" s="23">
        <v>0.005</v>
      </c>
      <c r="L68" s="16">
        <f t="shared" si="2"/>
        <v>1</v>
      </c>
      <c r="M68" s="25">
        <v>1</v>
      </c>
      <c r="N68" s="26"/>
    </row>
    <row r="69" s="4" customFormat="true" customHeight="true" spans="1:14">
      <c r="A69" s="16">
        <v>65</v>
      </c>
      <c r="B69" s="16" t="s">
        <v>114</v>
      </c>
      <c r="C69" s="16" t="s">
        <v>115</v>
      </c>
      <c r="D69" s="16" t="s">
        <v>20</v>
      </c>
      <c r="E69" s="18">
        <v>100</v>
      </c>
      <c r="F69" s="19">
        <v>45082</v>
      </c>
      <c r="G69" s="19">
        <v>45463</v>
      </c>
      <c r="H69" s="16">
        <f t="shared" ref="H69:H125" si="8">G69-F69</f>
        <v>381</v>
      </c>
      <c r="I69" s="21">
        <v>8.88</v>
      </c>
      <c r="J69" s="22">
        <v>0.5</v>
      </c>
      <c r="K69" s="23">
        <v>0.005</v>
      </c>
      <c r="L69" s="16">
        <f t="shared" ref="L69:L125" si="9">ROUNDDOWN(E69*1%*IF(H69&gt;365,365,H69)/365,4)</f>
        <v>1</v>
      </c>
      <c r="M69" s="25">
        <v>1</v>
      </c>
      <c r="N69" s="26"/>
    </row>
    <row r="70" s="4" customFormat="true" customHeight="true" spans="1:14">
      <c r="A70" s="16">
        <v>66</v>
      </c>
      <c r="B70" s="16" t="s">
        <v>116</v>
      </c>
      <c r="C70" s="16" t="str">
        <f t="shared" ref="C70:C77" si="10">B70</f>
        <v>武汉卓信机电工程有限公司</v>
      </c>
      <c r="D70" s="16" t="s">
        <v>16</v>
      </c>
      <c r="E70" s="18">
        <v>80</v>
      </c>
      <c r="F70" s="19">
        <v>45071</v>
      </c>
      <c r="G70" s="19">
        <v>45369</v>
      </c>
      <c r="H70" s="16">
        <f t="shared" si="8"/>
        <v>298</v>
      </c>
      <c r="I70" s="21">
        <v>6</v>
      </c>
      <c r="J70" s="22">
        <v>0.4</v>
      </c>
      <c r="K70" s="23">
        <v>0.005</v>
      </c>
      <c r="L70" s="16">
        <f t="shared" si="9"/>
        <v>0.6531</v>
      </c>
      <c r="M70" s="25">
        <v>0.6531</v>
      </c>
      <c r="N70" s="26"/>
    </row>
    <row r="71" s="4" customFormat="true" customHeight="true" spans="1:14">
      <c r="A71" s="16">
        <v>67</v>
      </c>
      <c r="B71" s="16" t="s">
        <v>117</v>
      </c>
      <c r="C71" s="16" t="str">
        <f t="shared" si="10"/>
        <v>湖北玄众建设有限公司</v>
      </c>
      <c r="D71" s="16" t="s">
        <v>16</v>
      </c>
      <c r="E71" s="18">
        <v>230</v>
      </c>
      <c r="F71" s="19">
        <v>45071</v>
      </c>
      <c r="G71" s="19">
        <v>45437</v>
      </c>
      <c r="H71" s="16">
        <f t="shared" si="8"/>
        <v>366</v>
      </c>
      <c r="I71" s="21">
        <v>6</v>
      </c>
      <c r="J71" s="22">
        <v>1.15</v>
      </c>
      <c r="K71" s="23">
        <v>0.005</v>
      </c>
      <c r="L71" s="16">
        <f t="shared" si="9"/>
        <v>2.3</v>
      </c>
      <c r="M71" s="25">
        <v>2.3</v>
      </c>
      <c r="N71" s="26"/>
    </row>
    <row r="72" s="4" customFormat="true" customHeight="true" spans="1:14">
      <c r="A72" s="16">
        <v>68</v>
      </c>
      <c r="B72" s="16" t="s">
        <v>105</v>
      </c>
      <c r="C72" s="16" t="str">
        <f t="shared" si="10"/>
        <v>福力兔云采（湖北）科技有限公司</v>
      </c>
      <c r="D72" s="16" t="s">
        <v>16</v>
      </c>
      <c r="E72" s="18">
        <v>100</v>
      </c>
      <c r="F72" s="19">
        <v>45134</v>
      </c>
      <c r="G72" s="19">
        <v>45489</v>
      </c>
      <c r="H72" s="16">
        <f t="shared" si="8"/>
        <v>355</v>
      </c>
      <c r="I72" s="21">
        <v>4</v>
      </c>
      <c r="J72" s="22">
        <v>0.5</v>
      </c>
      <c r="K72" s="33">
        <v>0.005</v>
      </c>
      <c r="L72" s="16">
        <f t="shared" si="9"/>
        <v>0.9726</v>
      </c>
      <c r="M72" s="25">
        <v>0.9726</v>
      </c>
      <c r="N72" s="26"/>
    </row>
    <row r="73" s="4" customFormat="true" customHeight="true" spans="1:14">
      <c r="A73" s="16">
        <v>69</v>
      </c>
      <c r="B73" s="16" t="s">
        <v>118</v>
      </c>
      <c r="C73" s="16" t="str">
        <f t="shared" si="10"/>
        <v>武汉奋进智能机器有限公司</v>
      </c>
      <c r="D73" s="16" t="s">
        <v>16</v>
      </c>
      <c r="E73" s="18">
        <v>1000</v>
      </c>
      <c r="F73" s="19">
        <v>45098</v>
      </c>
      <c r="G73" s="19">
        <v>45418</v>
      </c>
      <c r="H73" s="16">
        <f t="shared" si="8"/>
        <v>320</v>
      </c>
      <c r="I73" s="21">
        <v>4.7</v>
      </c>
      <c r="J73" s="22">
        <v>4.583333</v>
      </c>
      <c r="K73" s="33">
        <v>0.005</v>
      </c>
      <c r="L73" s="16">
        <f t="shared" si="9"/>
        <v>8.7671</v>
      </c>
      <c r="M73" s="25">
        <v>8.7671</v>
      </c>
      <c r="N73" s="26"/>
    </row>
    <row r="74" s="4" customFormat="true" customHeight="true" spans="1:14">
      <c r="A74" s="16">
        <v>70</v>
      </c>
      <c r="B74" s="16" t="s">
        <v>119</v>
      </c>
      <c r="C74" s="16" t="str">
        <f t="shared" si="10"/>
        <v>武汉朋鼎科技有限公司</v>
      </c>
      <c r="D74" s="16" t="s">
        <v>16</v>
      </c>
      <c r="E74" s="18">
        <v>240</v>
      </c>
      <c r="F74" s="19">
        <v>45093</v>
      </c>
      <c r="G74" s="19">
        <v>45459</v>
      </c>
      <c r="H74" s="16">
        <f t="shared" si="8"/>
        <v>366</v>
      </c>
      <c r="I74" s="21">
        <v>6</v>
      </c>
      <c r="J74" s="22">
        <v>2.4</v>
      </c>
      <c r="K74" s="33">
        <v>0.01</v>
      </c>
      <c r="L74" s="16">
        <f t="shared" si="9"/>
        <v>2.4</v>
      </c>
      <c r="M74" s="25">
        <v>2.4</v>
      </c>
      <c r="N74" s="26"/>
    </row>
    <row r="75" s="4" customFormat="true" customHeight="true" spans="1:14">
      <c r="A75" s="16">
        <v>71</v>
      </c>
      <c r="B75" s="16" t="s">
        <v>120</v>
      </c>
      <c r="C75" s="16" t="str">
        <f t="shared" si="10"/>
        <v>湖北电工联盟建设管理有限公司</v>
      </c>
      <c r="D75" s="16" t="s">
        <v>16</v>
      </c>
      <c r="E75" s="18">
        <v>236</v>
      </c>
      <c r="F75" s="19">
        <v>45104</v>
      </c>
      <c r="G75" s="19">
        <v>45470</v>
      </c>
      <c r="H75" s="16">
        <f t="shared" si="8"/>
        <v>366</v>
      </c>
      <c r="I75" s="21">
        <v>6</v>
      </c>
      <c r="J75" s="22">
        <v>2.36</v>
      </c>
      <c r="K75" s="33">
        <v>0.01</v>
      </c>
      <c r="L75" s="16">
        <f t="shared" si="9"/>
        <v>2.36</v>
      </c>
      <c r="M75" s="25">
        <v>2.36</v>
      </c>
      <c r="N75" s="26"/>
    </row>
    <row r="76" s="4" customFormat="true" customHeight="true" spans="1:14">
      <c r="A76" s="16">
        <v>72</v>
      </c>
      <c r="B76" s="16" t="s">
        <v>121</v>
      </c>
      <c r="C76" s="16" t="str">
        <f t="shared" si="10"/>
        <v>武汉玉碧园建筑工程有限公司</v>
      </c>
      <c r="D76" s="16" t="s">
        <v>16</v>
      </c>
      <c r="E76" s="18">
        <v>236</v>
      </c>
      <c r="F76" s="19">
        <v>45091</v>
      </c>
      <c r="G76" s="19">
        <v>45457</v>
      </c>
      <c r="H76" s="16">
        <f t="shared" si="8"/>
        <v>366</v>
      </c>
      <c r="I76" s="21">
        <v>6</v>
      </c>
      <c r="J76" s="22">
        <v>2.36</v>
      </c>
      <c r="K76" s="33">
        <v>0.01</v>
      </c>
      <c r="L76" s="16">
        <f t="shared" si="9"/>
        <v>2.36</v>
      </c>
      <c r="M76" s="25">
        <v>2.36</v>
      </c>
      <c r="N76" s="26"/>
    </row>
    <row r="77" s="4" customFormat="true" customHeight="true" spans="1:14">
      <c r="A77" s="16">
        <v>73</v>
      </c>
      <c r="B77" s="16" t="s">
        <v>122</v>
      </c>
      <c r="C77" s="16" t="str">
        <f t="shared" si="10"/>
        <v>武汉鑫康宏医疗器械科技有限公司</v>
      </c>
      <c r="D77" s="16" t="s">
        <v>16</v>
      </c>
      <c r="E77" s="18">
        <v>120</v>
      </c>
      <c r="F77" s="19">
        <v>45098</v>
      </c>
      <c r="G77" s="19">
        <v>45464</v>
      </c>
      <c r="H77" s="16">
        <f t="shared" si="8"/>
        <v>366</v>
      </c>
      <c r="I77" s="21">
        <v>6</v>
      </c>
      <c r="J77" s="22">
        <v>1.2</v>
      </c>
      <c r="K77" s="33">
        <v>0.01</v>
      </c>
      <c r="L77" s="16">
        <f t="shared" si="9"/>
        <v>1.2</v>
      </c>
      <c r="M77" s="25">
        <v>1.2</v>
      </c>
      <c r="N77" s="26"/>
    </row>
    <row r="78" s="4" customFormat="true" customHeight="true" spans="1:14">
      <c r="A78" s="16">
        <v>74</v>
      </c>
      <c r="B78" s="16" t="s">
        <v>123</v>
      </c>
      <c r="C78" s="16" t="s">
        <v>124</v>
      </c>
      <c r="D78" s="16" t="s">
        <v>20</v>
      </c>
      <c r="E78" s="18">
        <v>100</v>
      </c>
      <c r="F78" s="19">
        <v>45110</v>
      </c>
      <c r="G78" s="19">
        <v>45476</v>
      </c>
      <c r="H78" s="16">
        <f t="shared" si="8"/>
        <v>366</v>
      </c>
      <c r="I78" s="21">
        <v>8.88</v>
      </c>
      <c r="J78" s="22">
        <v>1</v>
      </c>
      <c r="K78" s="33">
        <v>0.01</v>
      </c>
      <c r="L78" s="16">
        <f t="shared" si="9"/>
        <v>1</v>
      </c>
      <c r="M78" s="25">
        <v>1</v>
      </c>
      <c r="N78" s="26"/>
    </row>
    <row r="79" s="4" customFormat="true" customHeight="true" spans="1:14">
      <c r="A79" s="16">
        <v>75</v>
      </c>
      <c r="B79" s="16" t="s">
        <v>125</v>
      </c>
      <c r="C79" s="16" t="s">
        <v>126</v>
      </c>
      <c r="D79" s="16" t="s">
        <v>20</v>
      </c>
      <c r="E79" s="18">
        <v>100</v>
      </c>
      <c r="F79" s="19">
        <v>45097</v>
      </c>
      <c r="G79" s="19">
        <v>45489</v>
      </c>
      <c r="H79" s="16">
        <f t="shared" si="8"/>
        <v>392</v>
      </c>
      <c r="I79" s="21">
        <v>8.88</v>
      </c>
      <c r="J79" s="22">
        <v>1</v>
      </c>
      <c r="K79" s="33">
        <v>0.01</v>
      </c>
      <c r="L79" s="16">
        <f t="shared" si="9"/>
        <v>1</v>
      </c>
      <c r="M79" s="25">
        <v>1</v>
      </c>
      <c r="N79" s="26"/>
    </row>
    <row r="80" s="4" customFormat="true" customHeight="true" spans="1:14">
      <c r="A80" s="16">
        <v>76</v>
      </c>
      <c r="B80" s="16" t="s">
        <v>127</v>
      </c>
      <c r="C80" s="16" t="s">
        <v>128</v>
      </c>
      <c r="D80" s="16" t="s">
        <v>20</v>
      </c>
      <c r="E80" s="18">
        <v>100</v>
      </c>
      <c r="F80" s="19">
        <v>45113</v>
      </c>
      <c r="G80" s="19">
        <v>45479</v>
      </c>
      <c r="H80" s="16">
        <f t="shared" si="8"/>
        <v>366</v>
      </c>
      <c r="I80" s="21">
        <v>8.88</v>
      </c>
      <c r="J80" s="22">
        <v>1</v>
      </c>
      <c r="K80" s="33">
        <v>0.01</v>
      </c>
      <c r="L80" s="16">
        <f t="shared" si="9"/>
        <v>1</v>
      </c>
      <c r="M80" s="25">
        <v>1</v>
      </c>
      <c r="N80" s="26"/>
    </row>
    <row r="81" s="4" customFormat="true" customHeight="true" spans="1:14">
      <c r="A81" s="16">
        <v>77</v>
      </c>
      <c r="B81" s="16" t="s">
        <v>129</v>
      </c>
      <c r="C81" s="16" t="s">
        <v>130</v>
      </c>
      <c r="D81" s="16" t="s">
        <v>20</v>
      </c>
      <c r="E81" s="18">
        <v>100</v>
      </c>
      <c r="F81" s="19">
        <v>45118</v>
      </c>
      <c r="G81" s="19">
        <v>45484</v>
      </c>
      <c r="H81" s="16">
        <f t="shared" si="8"/>
        <v>366</v>
      </c>
      <c r="I81" s="21">
        <v>8.88</v>
      </c>
      <c r="J81" s="22">
        <v>1</v>
      </c>
      <c r="K81" s="33">
        <v>0.01</v>
      </c>
      <c r="L81" s="16">
        <f t="shared" si="9"/>
        <v>1</v>
      </c>
      <c r="M81" s="25">
        <v>1</v>
      </c>
      <c r="N81" s="26"/>
    </row>
    <row r="82" s="4" customFormat="true" customHeight="true" spans="1:14">
      <c r="A82" s="16">
        <v>78</v>
      </c>
      <c r="B82" s="16" t="s">
        <v>131</v>
      </c>
      <c r="C82" s="16" t="s">
        <v>132</v>
      </c>
      <c r="D82" s="16" t="s">
        <v>20</v>
      </c>
      <c r="E82" s="18">
        <v>94.9</v>
      </c>
      <c r="F82" s="19">
        <v>45092</v>
      </c>
      <c r="G82" s="19">
        <v>45458</v>
      </c>
      <c r="H82" s="16">
        <f t="shared" si="8"/>
        <v>366</v>
      </c>
      <c r="I82" s="21">
        <v>8.88</v>
      </c>
      <c r="J82" s="22">
        <v>0.949</v>
      </c>
      <c r="K82" s="33">
        <v>0.01</v>
      </c>
      <c r="L82" s="16">
        <f t="shared" si="9"/>
        <v>0.949</v>
      </c>
      <c r="M82" s="25">
        <v>0.949</v>
      </c>
      <c r="N82" s="26"/>
    </row>
    <row r="83" s="4" customFormat="true" customHeight="true" spans="1:14">
      <c r="A83" s="16">
        <v>79</v>
      </c>
      <c r="B83" s="16" t="s">
        <v>133</v>
      </c>
      <c r="C83" s="16" t="str">
        <f t="shared" ref="C83:C89" si="11">B83</f>
        <v>武汉默联股份有限公司</v>
      </c>
      <c r="D83" s="16" t="s">
        <v>16</v>
      </c>
      <c r="E83" s="18">
        <v>285</v>
      </c>
      <c r="F83" s="19">
        <v>45082</v>
      </c>
      <c r="G83" s="19">
        <v>45444</v>
      </c>
      <c r="H83" s="16">
        <f t="shared" si="8"/>
        <v>362</v>
      </c>
      <c r="I83" s="21">
        <v>5.5</v>
      </c>
      <c r="J83" s="22">
        <v>1.425</v>
      </c>
      <c r="K83" s="33">
        <v>0.005</v>
      </c>
      <c r="L83" s="16">
        <f t="shared" si="9"/>
        <v>2.8265</v>
      </c>
      <c r="M83" s="25">
        <v>2.8265</v>
      </c>
      <c r="N83" s="26"/>
    </row>
    <row r="84" s="4" customFormat="true" customHeight="true" spans="1:14">
      <c r="A84" s="16">
        <v>80</v>
      </c>
      <c r="B84" s="16" t="s">
        <v>134</v>
      </c>
      <c r="C84" s="16" t="str">
        <f t="shared" si="11"/>
        <v>湖北昶鑫伟业能源建设有限公司</v>
      </c>
      <c r="D84" s="16" t="s">
        <v>16</v>
      </c>
      <c r="E84" s="18">
        <v>300</v>
      </c>
      <c r="F84" s="19">
        <v>45167</v>
      </c>
      <c r="G84" s="19">
        <v>45532</v>
      </c>
      <c r="H84" s="16">
        <f t="shared" si="8"/>
        <v>365</v>
      </c>
      <c r="I84" s="21">
        <v>6</v>
      </c>
      <c r="J84" s="22">
        <v>3</v>
      </c>
      <c r="K84" s="33">
        <v>0.01</v>
      </c>
      <c r="L84" s="16">
        <f t="shared" si="9"/>
        <v>3</v>
      </c>
      <c r="M84" s="25">
        <v>3</v>
      </c>
      <c r="N84" s="26"/>
    </row>
    <row r="85" s="4" customFormat="true" customHeight="true" spans="1:14">
      <c r="A85" s="16">
        <v>81</v>
      </c>
      <c r="B85" s="16" t="s">
        <v>135</v>
      </c>
      <c r="C85" s="16" t="s">
        <v>136</v>
      </c>
      <c r="D85" s="16" t="s">
        <v>20</v>
      </c>
      <c r="E85" s="18">
        <v>100</v>
      </c>
      <c r="F85" s="19">
        <v>45159</v>
      </c>
      <c r="G85" s="19">
        <v>45525</v>
      </c>
      <c r="H85" s="16">
        <f t="shared" si="8"/>
        <v>366</v>
      </c>
      <c r="I85" s="21">
        <v>8.88</v>
      </c>
      <c r="J85" s="22">
        <v>1</v>
      </c>
      <c r="K85" s="33">
        <v>0.01</v>
      </c>
      <c r="L85" s="16">
        <f t="shared" si="9"/>
        <v>1</v>
      </c>
      <c r="M85" s="25">
        <v>1</v>
      </c>
      <c r="N85" s="26"/>
    </row>
    <row r="86" s="4" customFormat="true" customHeight="true" spans="1:14">
      <c r="A86" s="16">
        <v>82</v>
      </c>
      <c r="B86" s="16" t="s">
        <v>137</v>
      </c>
      <c r="C86" s="16" t="s">
        <v>138</v>
      </c>
      <c r="D86" s="16" t="s">
        <v>20</v>
      </c>
      <c r="E86" s="18">
        <v>85</v>
      </c>
      <c r="F86" s="19">
        <v>45167</v>
      </c>
      <c r="G86" s="19">
        <v>45532</v>
      </c>
      <c r="H86" s="16">
        <f t="shared" si="8"/>
        <v>365</v>
      </c>
      <c r="I86" s="21">
        <v>8.88</v>
      </c>
      <c r="J86" s="22">
        <v>0.85</v>
      </c>
      <c r="K86" s="33">
        <v>0.01</v>
      </c>
      <c r="L86" s="16">
        <f t="shared" si="9"/>
        <v>0.85</v>
      </c>
      <c r="M86" s="25">
        <v>0.85</v>
      </c>
      <c r="N86" s="26"/>
    </row>
    <row r="87" s="4" customFormat="true" customHeight="true" spans="1:14">
      <c r="A87" s="16">
        <v>83</v>
      </c>
      <c r="B87" s="16" t="s">
        <v>139</v>
      </c>
      <c r="C87" s="16" t="s">
        <v>140</v>
      </c>
      <c r="D87" s="16" t="s">
        <v>20</v>
      </c>
      <c r="E87" s="18">
        <v>40</v>
      </c>
      <c r="F87" s="19">
        <v>45168</v>
      </c>
      <c r="G87" s="19">
        <v>45549</v>
      </c>
      <c r="H87" s="16">
        <f t="shared" si="8"/>
        <v>381</v>
      </c>
      <c r="I87" s="21">
        <v>8.88</v>
      </c>
      <c r="J87" s="22">
        <v>0.4</v>
      </c>
      <c r="K87" s="33">
        <v>0.01</v>
      </c>
      <c r="L87" s="16">
        <f t="shared" si="9"/>
        <v>0.4</v>
      </c>
      <c r="M87" s="25">
        <v>0.3989</v>
      </c>
      <c r="N87" s="26"/>
    </row>
    <row r="88" s="4" customFormat="true" customHeight="true" spans="1:14">
      <c r="A88" s="16">
        <v>84</v>
      </c>
      <c r="B88" s="16" t="s">
        <v>141</v>
      </c>
      <c r="C88" s="16" t="str">
        <f t="shared" si="11"/>
        <v>武汉楚竞电竞文化传播有限公司</v>
      </c>
      <c r="D88" s="16" t="s">
        <v>16</v>
      </c>
      <c r="E88" s="18">
        <v>500</v>
      </c>
      <c r="F88" s="19">
        <v>45184</v>
      </c>
      <c r="G88" s="19">
        <v>45545</v>
      </c>
      <c r="H88" s="16">
        <f t="shared" si="8"/>
        <v>361</v>
      </c>
      <c r="I88" s="21">
        <v>4.2</v>
      </c>
      <c r="J88" s="22">
        <v>2.5</v>
      </c>
      <c r="K88" s="33">
        <v>0.005</v>
      </c>
      <c r="L88" s="16">
        <f t="shared" si="9"/>
        <v>4.9452</v>
      </c>
      <c r="M88" s="25">
        <v>4.9452</v>
      </c>
      <c r="N88" s="26"/>
    </row>
    <row r="89" s="4" customFormat="true" customHeight="true" spans="1:14">
      <c r="A89" s="16">
        <v>85</v>
      </c>
      <c r="B89" s="16" t="s">
        <v>142</v>
      </c>
      <c r="C89" s="16" t="str">
        <f t="shared" si="11"/>
        <v>武汉一网万联科技有限公司</v>
      </c>
      <c r="D89" s="16" t="s">
        <v>16</v>
      </c>
      <c r="E89" s="18">
        <v>50</v>
      </c>
      <c r="F89" s="19">
        <v>45159</v>
      </c>
      <c r="G89" s="19">
        <v>45490</v>
      </c>
      <c r="H89" s="16">
        <f t="shared" si="8"/>
        <v>331</v>
      </c>
      <c r="I89" s="21">
        <v>4.15</v>
      </c>
      <c r="J89" s="22">
        <v>0.25</v>
      </c>
      <c r="K89" s="33">
        <v>0.005</v>
      </c>
      <c r="L89" s="16">
        <f t="shared" si="9"/>
        <v>0.4534</v>
      </c>
      <c r="M89" s="25">
        <v>0.4534</v>
      </c>
      <c r="N89" s="26"/>
    </row>
    <row r="90" s="4" customFormat="true" customHeight="true" spans="1:14">
      <c r="A90" s="16">
        <v>86</v>
      </c>
      <c r="B90" s="16" t="s">
        <v>143</v>
      </c>
      <c r="C90" s="16" t="s">
        <v>144</v>
      </c>
      <c r="D90" s="16" t="s">
        <v>20</v>
      </c>
      <c r="E90" s="18">
        <v>76</v>
      </c>
      <c r="F90" s="19">
        <v>45139</v>
      </c>
      <c r="G90" s="19">
        <v>45505</v>
      </c>
      <c r="H90" s="16">
        <f t="shared" si="8"/>
        <v>366</v>
      </c>
      <c r="I90" s="21">
        <v>8.88</v>
      </c>
      <c r="J90" s="22">
        <v>0.76</v>
      </c>
      <c r="K90" s="33">
        <v>0.01</v>
      </c>
      <c r="L90" s="16">
        <f t="shared" si="9"/>
        <v>0.76</v>
      </c>
      <c r="M90" s="25">
        <v>0.76</v>
      </c>
      <c r="N90" s="26"/>
    </row>
    <row r="91" s="4" customFormat="true" customHeight="true" spans="1:14">
      <c r="A91" s="16">
        <v>87</v>
      </c>
      <c r="B91" s="16" t="s">
        <v>145</v>
      </c>
      <c r="C91" s="16" t="s">
        <v>146</v>
      </c>
      <c r="D91" s="16" t="s">
        <v>20</v>
      </c>
      <c r="E91" s="18">
        <v>73.6</v>
      </c>
      <c r="F91" s="19">
        <v>45147</v>
      </c>
      <c r="G91" s="19">
        <v>45513</v>
      </c>
      <c r="H91" s="16">
        <f t="shared" si="8"/>
        <v>366</v>
      </c>
      <c r="I91" s="21">
        <v>8.88</v>
      </c>
      <c r="J91" s="22">
        <v>0.736</v>
      </c>
      <c r="K91" s="33">
        <v>0.01</v>
      </c>
      <c r="L91" s="16">
        <f t="shared" si="9"/>
        <v>0.736</v>
      </c>
      <c r="M91" s="25">
        <v>0.736</v>
      </c>
      <c r="N91" s="26"/>
    </row>
    <row r="92" s="4" customFormat="true" customHeight="true" spans="1:14">
      <c r="A92" s="16">
        <v>88</v>
      </c>
      <c r="B92" s="16" t="s">
        <v>147</v>
      </c>
      <c r="C92" s="16" t="s">
        <v>148</v>
      </c>
      <c r="D92" s="16" t="s">
        <v>20</v>
      </c>
      <c r="E92" s="18">
        <v>68</v>
      </c>
      <c r="F92" s="19">
        <v>45148</v>
      </c>
      <c r="G92" s="19">
        <v>45514</v>
      </c>
      <c r="H92" s="16">
        <f t="shared" si="8"/>
        <v>366</v>
      </c>
      <c r="I92" s="21">
        <v>8.88</v>
      </c>
      <c r="J92" s="22">
        <v>0.68</v>
      </c>
      <c r="K92" s="33">
        <v>0.01</v>
      </c>
      <c r="L92" s="16">
        <f t="shared" si="9"/>
        <v>0.68</v>
      </c>
      <c r="M92" s="25">
        <v>0.68</v>
      </c>
      <c r="N92" s="26"/>
    </row>
    <row r="93" s="4" customFormat="true" customHeight="true" spans="1:14">
      <c r="A93" s="16">
        <v>89</v>
      </c>
      <c r="B93" s="16" t="s">
        <v>149</v>
      </c>
      <c r="C93" s="16" t="s">
        <v>150</v>
      </c>
      <c r="D93" s="16" t="s">
        <v>20</v>
      </c>
      <c r="E93" s="18">
        <v>44</v>
      </c>
      <c r="F93" s="19">
        <v>45126</v>
      </c>
      <c r="G93" s="19">
        <v>45492</v>
      </c>
      <c r="H93" s="16">
        <f t="shared" si="8"/>
        <v>366</v>
      </c>
      <c r="I93" s="21">
        <v>8.88</v>
      </c>
      <c r="J93" s="22">
        <v>0.44</v>
      </c>
      <c r="K93" s="33">
        <v>0.01</v>
      </c>
      <c r="L93" s="16">
        <f t="shared" si="9"/>
        <v>0.44</v>
      </c>
      <c r="M93" s="25">
        <v>0.44</v>
      </c>
      <c r="N93" s="26"/>
    </row>
    <row r="94" s="4" customFormat="true" customHeight="true" spans="1:14">
      <c r="A94" s="16">
        <v>90</v>
      </c>
      <c r="B94" s="16" t="s">
        <v>151</v>
      </c>
      <c r="C94" s="16" t="s">
        <v>152</v>
      </c>
      <c r="D94" s="16" t="s">
        <v>20</v>
      </c>
      <c r="E94" s="18">
        <v>39</v>
      </c>
      <c r="F94" s="19">
        <v>45125</v>
      </c>
      <c r="G94" s="19">
        <v>45491</v>
      </c>
      <c r="H94" s="16">
        <f t="shared" si="8"/>
        <v>366</v>
      </c>
      <c r="I94" s="21">
        <v>8.88</v>
      </c>
      <c r="J94" s="22">
        <v>0.39</v>
      </c>
      <c r="K94" s="33">
        <v>0.01</v>
      </c>
      <c r="L94" s="16">
        <f t="shared" si="9"/>
        <v>0.39</v>
      </c>
      <c r="M94" s="25">
        <v>0.39</v>
      </c>
      <c r="N94" s="26"/>
    </row>
    <row r="95" s="4" customFormat="true" customHeight="true" spans="1:14">
      <c r="A95" s="16">
        <v>91</v>
      </c>
      <c r="B95" s="16" t="s">
        <v>153</v>
      </c>
      <c r="C95" s="16" t="str">
        <f>B95</f>
        <v>武汉市百事通光纤通信有限公司</v>
      </c>
      <c r="D95" s="16" t="s">
        <v>16</v>
      </c>
      <c r="E95" s="18">
        <v>400</v>
      </c>
      <c r="F95" s="19">
        <v>45174</v>
      </c>
      <c r="G95" s="19">
        <v>45516</v>
      </c>
      <c r="H95" s="16">
        <f t="shared" si="8"/>
        <v>342</v>
      </c>
      <c r="I95" s="21">
        <v>4.95</v>
      </c>
      <c r="J95" s="22">
        <v>2</v>
      </c>
      <c r="K95" s="33">
        <v>0.005</v>
      </c>
      <c r="L95" s="16">
        <f t="shared" si="9"/>
        <v>3.7479</v>
      </c>
      <c r="M95" s="25">
        <v>3.7479</v>
      </c>
      <c r="N95" s="26"/>
    </row>
    <row r="96" s="4" customFormat="true" customHeight="true" spans="1:14">
      <c r="A96" s="16">
        <v>92</v>
      </c>
      <c r="B96" s="16" t="s">
        <v>103</v>
      </c>
      <c r="C96" s="16" t="str">
        <f>B96</f>
        <v>武汉万德智新科技股份有限公司</v>
      </c>
      <c r="D96" s="16" t="s">
        <v>16</v>
      </c>
      <c r="E96" s="18">
        <v>200</v>
      </c>
      <c r="F96" s="19">
        <v>45196</v>
      </c>
      <c r="G96" s="19">
        <v>45562</v>
      </c>
      <c r="H96" s="16">
        <f t="shared" si="8"/>
        <v>366</v>
      </c>
      <c r="I96" s="21">
        <v>3.95</v>
      </c>
      <c r="J96" s="22">
        <v>1</v>
      </c>
      <c r="K96" s="33">
        <v>0.005</v>
      </c>
      <c r="L96" s="16">
        <f t="shared" si="9"/>
        <v>2</v>
      </c>
      <c r="M96" s="25">
        <v>2</v>
      </c>
      <c r="N96" s="26"/>
    </row>
    <row r="97" s="4" customFormat="true" customHeight="true" spans="1:14">
      <c r="A97" s="16">
        <v>93</v>
      </c>
      <c r="B97" s="16" t="s">
        <v>154</v>
      </c>
      <c r="C97" s="16" t="s">
        <v>155</v>
      </c>
      <c r="D97" s="16" t="s">
        <v>20</v>
      </c>
      <c r="E97" s="18">
        <v>100</v>
      </c>
      <c r="F97" s="19">
        <v>45191</v>
      </c>
      <c r="G97" s="19">
        <v>45557</v>
      </c>
      <c r="H97" s="16">
        <f t="shared" si="8"/>
        <v>366</v>
      </c>
      <c r="I97" s="21">
        <v>8.88</v>
      </c>
      <c r="J97" s="22">
        <v>1</v>
      </c>
      <c r="K97" s="33">
        <v>0.01</v>
      </c>
      <c r="L97" s="16">
        <f t="shared" si="9"/>
        <v>1</v>
      </c>
      <c r="M97" s="25">
        <v>1</v>
      </c>
      <c r="N97" s="26"/>
    </row>
    <row r="98" s="4" customFormat="true" customHeight="true" spans="1:14">
      <c r="A98" s="16">
        <v>94</v>
      </c>
      <c r="B98" s="16" t="s">
        <v>156</v>
      </c>
      <c r="C98" s="16" t="s">
        <v>157</v>
      </c>
      <c r="D98" s="16" t="s">
        <v>20</v>
      </c>
      <c r="E98" s="18">
        <v>100</v>
      </c>
      <c r="F98" s="19">
        <v>45219</v>
      </c>
      <c r="G98" s="19">
        <v>45585</v>
      </c>
      <c r="H98" s="16">
        <f t="shared" si="8"/>
        <v>366</v>
      </c>
      <c r="I98" s="21">
        <v>8.88</v>
      </c>
      <c r="J98" s="22">
        <v>1</v>
      </c>
      <c r="K98" s="33">
        <v>0.01</v>
      </c>
      <c r="L98" s="16">
        <f t="shared" si="9"/>
        <v>1</v>
      </c>
      <c r="M98" s="25">
        <v>1</v>
      </c>
      <c r="N98" s="26"/>
    </row>
    <row r="99" s="4" customFormat="true" customHeight="true" spans="1:14">
      <c r="A99" s="16">
        <v>95</v>
      </c>
      <c r="B99" s="16" t="s">
        <v>158</v>
      </c>
      <c r="C99" s="16" t="s">
        <v>159</v>
      </c>
      <c r="D99" s="16" t="s">
        <v>20</v>
      </c>
      <c r="E99" s="18">
        <v>80</v>
      </c>
      <c r="F99" s="19">
        <v>45216</v>
      </c>
      <c r="G99" s="19">
        <v>45582</v>
      </c>
      <c r="H99" s="16">
        <f t="shared" si="8"/>
        <v>366</v>
      </c>
      <c r="I99" s="21">
        <v>8.88</v>
      </c>
      <c r="J99" s="22">
        <v>0.8</v>
      </c>
      <c r="K99" s="33">
        <v>0.01</v>
      </c>
      <c r="L99" s="16">
        <f t="shared" si="9"/>
        <v>0.8</v>
      </c>
      <c r="M99" s="25">
        <v>0.8</v>
      </c>
      <c r="N99" s="26"/>
    </row>
    <row r="100" s="4" customFormat="true" customHeight="true" spans="1:14">
      <c r="A100" s="16">
        <v>96</v>
      </c>
      <c r="B100" s="16" t="s">
        <v>160</v>
      </c>
      <c r="C100" s="16" t="s">
        <v>161</v>
      </c>
      <c r="D100" s="16" t="s">
        <v>20</v>
      </c>
      <c r="E100" s="18">
        <v>50</v>
      </c>
      <c r="F100" s="19">
        <v>45222</v>
      </c>
      <c r="G100" s="19">
        <v>45588</v>
      </c>
      <c r="H100" s="16">
        <f t="shared" si="8"/>
        <v>366</v>
      </c>
      <c r="I100" s="21">
        <v>8.88</v>
      </c>
      <c r="J100" s="22">
        <v>0.5</v>
      </c>
      <c r="K100" s="33">
        <v>0.01</v>
      </c>
      <c r="L100" s="16">
        <f t="shared" si="9"/>
        <v>0.5</v>
      </c>
      <c r="M100" s="25">
        <v>0.5</v>
      </c>
      <c r="N100" s="26"/>
    </row>
    <row r="101" s="4" customFormat="true" customHeight="true" spans="1:14">
      <c r="A101" s="16">
        <v>97</v>
      </c>
      <c r="B101" s="16" t="s">
        <v>162</v>
      </c>
      <c r="C101" s="16" t="str">
        <f t="shared" ref="C101:C104" si="12">B101</f>
        <v>湖北欧翎建设工程有限公司</v>
      </c>
      <c r="D101" s="16" t="s">
        <v>16</v>
      </c>
      <c r="E101" s="18">
        <v>132</v>
      </c>
      <c r="F101" s="19">
        <v>45197</v>
      </c>
      <c r="G101" s="19">
        <v>45590</v>
      </c>
      <c r="H101" s="16">
        <f t="shared" si="8"/>
        <v>393</v>
      </c>
      <c r="I101" s="21">
        <v>6</v>
      </c>
      <c r="J101" s="22">
        <v>1.32</v>
      </c>
      <c r="K101" s="33">
        <v>0.01</v>
      </c>
      <c r="L101" s="16">
        <f t="shared" si="9"/>
        <v>1.32</v>
      </c>
      <c r="M101" s="25">
        <v>1.32</v>
      </c>
      <c r="N101" s="26"/>
    </row>
    <row r="102" s="4" customFormat="true" customHeight="true" spans="1:14">
      <c r="A102" s="16">
        <v>98</v>
      </c>
      <c r="B102" s="16" t="s">
        <v>163</v>
      </c>
      <c r="C102" s="16" t="s">
        <v>164</v>
      </c>
      <c r="D102" s="16" t="s">
        <v>20</v>
      </c>
      <c r="E102" s="18">
        <v>100</v>
      </c>
      <c r="F102" s="19">
        <v>45194</v>
      </c>
      <c r="G102" s="19">
        <v>45560</v>
      </c>
      <c r="H102" s="16">
        <f t="shared" si="8"/>
        <v>366</v>
      </c>
      <c r="I102" s="21">
        <v>8.88</v>
      </c>
      <c r="J102" s="22">
        <v>1</v>
      </c>
      <c r="K102" s="33">
        <v>0.01</v>
      </c>
      <c r="L102" s="16">
        <f t="shared" si="9"/>
        <v>1</v>
      </c>
      <c r="M102" s="25">
        <v>1</v>
      </c>
      <c r="N102" s="26"/>
    </row>
    <row r="103" s="4" customFormat="true" customHeight="true" spans="1:14">
      <c r="A103" s="16">
        <v>99</v>
      </c>
      <c r="B103" s="16" t="s">
        <v>105</v>
      </c>
      <c r="C103" s="16" t="str">
        <f t="shared" si="12"/>
        <v>福力兔云采（湖北）科技有限公司</v>
      </c>
      <c r="D103" s="16" t="s">
        <v>16</v>
      </c>
      <c r="E103" s="18">
        <v>100</v>
      </c>
      <c r="F103" s="19">
        <v>45209</v>
      </c>
      <c r="G103" s="19">
        <v>45574</v>
      </c>
      <c r="H103" s="16">
        <f t="shared" si="8"/>
        <v>365</v>
      </c>
      <c r="I103" s="21">
        <v>4</v>
      </c>
      <c r="J103" s="22">
        <v>0.5</v>
      </c>
      <c r="K103" s="33">
        <v>0.005</v>
      </c>
      <c r="L103" s="16">
        <f t="shared" si="9"/>
        <v>1</v>
      </c>
      <c r="M103" s="25">
        <v>1</v>
      </c>
      <c r="N103" s="26"/>
    </row>
    <row r="104" s="4" customFormat="true" customHeight="true" spans="1:14">
      <c r="A104" s="16">
        <v>100</v>
      </c>
      <c r="B104" s="16" t="s">
        <v>165</v>
      </c>
      <c r="C104" s="16" t="str">
        <f t="shared" si="12"/>
        <v>武汉德泽建筑装饰工程有限公司</v>
      </c>
      <c r="D104" s="16" t="s">
        <v>16</v>
      </c>
      <c r="E104" s="18">
        <v>300</v>
      </c>
      <c r="F104" s="19">
        <v>45232</v>
      </c>
      <c r="G104" s="19">
        <v>45598</v>
      </c>
      <c r="H104" s="16">
        <f t="shared" si="8"/>
        <v>366</v>
      </c>
      <c r="I104" s="21">
        <v>6</v>
      </c>
      <c r="J104" s="22">
        <v>3</v>
      </c>
      <c r="K104" s="33">
        <v>0.01</v>
      </c>
      <c r="L104" s="16">
        <f t="shared" si="9"/>
        <v>3</v>
      </c>
      <c r="M104" s="25">
        <v>3</v>
      </c>
      <c r="N104" s="26"/>
    </row>
    <row r="105" s="4" customFormat="true" customHeight="true" spans="1:14">
      <c r="A105" s="16">
        <v>101</v>
      </c>
      <c r="B105" s="16" t="s">
        <v>166</v>
      </c>
      <c r="C105" s="16" t="s">
        <v>167</v>
      </c>
      <c r="D105" s="16" t="s">
        <v>20</v>
      </c>
      <c r="E105" s="18">
        <v>80</v>
      </c>
      <c r="F105" s="19">
        <v>45251</v>
      </c>
      <c r="G105" s="19">
        <v>45618</v>
      </c>
      <c r="H105" s="16">
        <f t="shared" si="8"/>
        <v>367</v>
      </c>
      <c r="I105" s="21">
        <v>8.88</v>
      </c>
      <c r="J105" s="22">
        <v>0.8</v>
      </c>
      <c r="K105" s="33">
        <v>0.01</v>
      </c>
      <c r="L105" s="16">
        <f t="shared" si="9"/>
        <v>0.8</v>
      </c>
      <c r="M105" s="25">
        <v>0.8</v>
      </c>
      <c r="N105" s="26"/>
    </row>
    <row r="106" s="4" customFormat="true" customHeight="true" spans="1:14">
      <c r="A106" s="16">
        <v>102</v>
      </c>
      <c r="B106" s="16" t="s">
        <v>168</v>
      </c>
      <c r="C106" s="16" t="s">
        <v>169</v>
      </c>
      <c r="D106" s="16" t="s">
        <v>20</v>
      </c>
      <c r="E106" s="18">
        <v>69</v>
      </c>
      <c r="F106" s="19">
        <v>45250</v>
      </c>
      <c r="G106" s="19">
        <v>45617</v>
      </c>
      <c r="H106" s="16">
        <f t="shared" si="8"/>
        <v>367</v>
      </c>
      <c r="I106" s="21">
        <v>8.88</v>
      </c>
      <c r="J106" s="22">
        <v>0.69</v>
      </c>
      <c r="K106" s="33">
        <v>0.01</v>
      </c>
      <c r="L106" s="16">
        <f t="shared" si="9"/>
        <v>0.69</v>
      </c>
      <c r="M106" s="25">
        <v>0.69</v>
      </c>
      <c r="N106" s="26"/>
    </row>
    <row r="107" s="4" customFormat="true" customHeight="true" spans="1:14">
      <c r="A107" s="16">
        <v>103</v>
      </c>
      <c r="B107" s="16" t="s">
        <v>170</v>
      </c>
      <c r="C107" s="16" t="str">
        <f t="shared" ref="C107:C110" si="13">B107</f>
        <v>武汉思力博轨道装备有限公司</v>
      </c>
      <c r="D107" s="16" t="s">
        <v>16</v>
      </c>
      <c r="E107" s="18">
        <v>1000</v>
      </c>
      <c r="F107" s="19">
        <v>45260</v>
      </c>
      <c r="G107" s="19">
        <v>45626</v>
      </c>
      <c r="H107" s="16">
        <f t="shared" si="8"/>
        <v>366</v>
      </c>
      <c r="I107" s="21">
        <v>4</v>
      </c>
      <c r="J107" s="22">
        <v>5</v>
      </c>
      <c r="K107" s="33">
        <v>0.005</v>
      </c>
      <c r="L107" s="16">
        <f t="shared" si="9"/>
        <v>10</v>
      </c>
      <c r="M107" s="25">
        <v>10</v>
      </c>
      <c r="N107" s="26"/>
    </row>
    <row r="108" s="4" customFormat="true" customHeight="true" spans="1:14">
      <c r="A108" s="16">
        <v>104</v>
      </c>
      <c r="B108" s="27" t="s">
        <v>142</v>
      </c>
      <c r="C108" s="16" t="str">
        <f t="shared" si="13"/>
        <v>武汉一网万联科技有限公司</v>
      </c>
      <c r="D108" s="16" t="s">
        <v>16</v>
      </c>
      <c r="E108" s="18">
        <v>50</v>
      </c>
      <c r="F108" s="19">
        <v>45259</v>
      </c>
      <c r="G108" s="19">
        <v>45623</v>
      </c>
      <c r="H108" s="16">
        <f t="shared" si="8"/>
        <v>364</v>
      </c>
      <c r="I108" s="21">
        <v>4.15</v>
      </c>
      <c r="J108" s="22">
        <v>0.25</v>
      </c>
      <c r="K108" s="33">
        <v>0.005</v>
      </c>
      <c r="L108" s="16">
        <f t="shared" si="9"/>
        <v>0.4986</v>
      </c>
      <c r="M108" s="25">
        <v>0.4986</v>
      </c>
      <c r="N108" s="26"/>
    </row>
    <row r="109" s="4" customFormat="true" customHeight="true" spans="1:14">
      <c r="A109" s="16">
        <v>105</v>
      </c>
      <c r="B109" s="27" t="s">
        <v>171</v>
      </c>
      <c r="C109" s="16" t="str">
        <f t="shared" si="13"/>
        <v>中部知光技术转移有限公司</v>
      </c>
      <c r="D109" s="16" t="s">
        <v>16</v>
      </c>
      <c r="E109" s="18">
        <v>160</v>
      </c>
      <c r="F109" s="19">
        <v>45245</v>
      </c>
      <c r="G109" s="19">
        <v>45555</v>
      </c>
      <c r="H109" s="16">
        <f t="shared" si="8"/>
        <v>310</v>
      </c>
      <c r="I109" s="21">
        <v>5.05</v>
      </c>
      <c r="J109" s="22">
        <v>0.733333</v>
      </c>
      <c r="K109" s="33">
        <v>0.005</v>
      </c>
      <c r="L109" s="16">
        <f t="shared" si="9"/>
        <v>1.3589</v>
      </c>
      <c r="M109" s="25">
        <v>0</v>
      </c>
      <c r="N109" s="26" t="s">
        <v>172</v>
      </c>
    </row>
    <row r="110" s="4" customFormat="true" customHeight="true" spans="1:14">
      <c r="A110" s="16">
        <v>106</v>
      </c>
      <c r="B110" s="16" t="s">
        <v>173</v>
      </c>
      <c r="C110" s="16" t="str">
        <f t="shared" si="13"/>
        <v>武汉中强建设有限公司</v>
      </c>
      <c r="D110" s="16" t="s">
        <v>16</v>
      </c>
      <c r="E110" s="18">
        <v>300</v>
      </c>
      <c r="F110" s="19">
        <v>45246</v>
      </c>
      <c r="G110" s="19">
        <v>45612</v>
      </c>
      <c r="H110" s="16">
        <f t="shared" si="8"/>
        <v>366</v>
      </c>
      <c r="I110" s="21">
        <v>6</v>
      </c>
      <c r="J110" s="22">
        <v>3</v>
      </c>
      <c r="K110" s="33">
        <v>0.01</v>
      </c>
      <c r="L110" s="16">
        <f t="shared" si="9"/>
        <v>3</v>
      </c>
      <c r="M110" s="25">
        <v>3</v>
      </c>
      <c r="N110" s="26"/>
    </row>
    <row r="111" s="4" customFormat="true" customHeight="true" spans="1:14">
      <c r="A111" s="16">
        <v>107</v>
      </c>
      <c r="B111" s="16" t="s">
        <v>174</v>
      </c>
      <c r="C111" s="16" t="s">
        <v>175</v>
      </c>
      <c r="D111" s="16" t="s">
        <v>20</v>
      </c>
      <c r="E111" s="18">
        <v>80</v>
      </c>
      <c r="F111" s="19">
        <v>45251</v>
      </c>
      <c r="G111" s="19">
        <v>45617</v>
      </c>
      <c r="H111" s="16">
        <f t="shared" si="8"/>
        <v>366</v>
      </c>
      <c r="I111" s="21">
        <v>8.88</v>
      </c>
      <c r="J111" s="22">
        <v>0.8</v>
      </c>
      <c r="K111" s="33">
        <v>0.01</v>
      </c>
      <c r="L111" s="16">
        <f t="shared" si="9"/>
        <v>0.8</v>
      </c>
      <c r="M111" s="25">
        <v>0.8</v>
      </c>
      <c r="N111" s="26"/>
    </row>
    <row r="112" s="4" customFormat="true" customHeight="true" spans="1:14">
      <c r="A112" s="16">
        <v>108</v>
      </c>
      <c r="B112" s="16" t="s">
        <v>176</v>
      </c>
      <c r="C112" s="16" t="str">
        <f t="shared" ref="C112:C114" si="14">B112</f>
        <v>玖科智造（武汉）科技股份有限公司</v>
      </c>
      <c r="D112" s="16" t="s">
        <v>16</v>
      </c>
      <c r="E112" s="18">
        <v>100</v>
      </c>
      <c r="F112" s="19">
        <v>45237</v>
      </c>
      <c r="G112" s="19">
        <v>45601</v>
      </c>
      <c r="H112" s="16">
        <f t="shared" si="8"/>
        <v>364</v>
      </c>
      <c r="I112" s="21">
        <v>5.05</v>
      </c>
      <c r="J112" s="22">
        <v>0.5</v>
      </c>
      <c r="K112" s="33">
        <v>0.005</v>
      </c>
      <c r="L112" s="16">
        <f t="shared" si="9"/>
        <v>0.9972</v>
      </c>
      <c r="M112" s="25">
        <v>0.9972</v>
      </c>
      <c r="N112" s="26"/>
    </row>
    <row r="113" s="4" customFormat="true" customHeight="true" spans="1:14">
      <c r="A113" s="16">
        <v>109</v>
      </c>
      <c r="B113" s="16" t="s">
        <v>177</v>
      </c>
      <c r="C113" s="16" t="str">
        <f t="shared" si="14"/>
        <v>武汉康斯泰德科技有限公司</v>
      </c>
      <c r="D113" s="16" t="s">
        <v>16</v>
      </c>
      <c r="E113" s="18">
        <v>100</v>
      </c>
      <c r="F113" s="19">
        <v>45247</v>
      </c>
      <c r="G113" s="19">
        <v>45603</v>
      </c>
      <c r="H113" s="16">
        <f t="shared" si="8"/>
        <v>356</v>
      </c>
      <c r="I113" s="21">
        <v>5.05</v>
      </c>
      <c r="J113" s="22">
        <v>0.5</v>
      </c>
      <c r="K113" s="33">
        <v>0.005</v>
      </c>
      <c r="L113" s="16">
        <f t="shared" si="9"/>
        <v>0.9753</v>
      </c>
      <c r="M113" s="25">
        <v>0.9753</v>
      </c>
      <c r="N113" s="26"/>
    </row>
    <row r="114" s="4" customFormat="true" customHeight="true" spans="1:14">
      <c r="A114" s="16">
        <v>110</v>
      </c>
      <c r="B114" s="27" t="s">
        <v>178</v>
      </c>
      <c r="C114" s="16" t="str">
        <f t="shared" si="14"/>
        <v>武汉美之修行信息科技有限公司</v>
      </c>
      <c r="D114" s="16" t="s">
        <v>16</v>
      </c>
      <c r="E114" s="18">
        <v>1000</v>
      </c>
      <c r="F114" s="19">
        <v>45259</v>
      </c>
      <c r="G114" s="19">
        <v>45616</v>
      </c>
      <c r="H114" s="16">
        <f t="shared" si="8"/>
        <v>357</v>
      </c>
      <c r="I114" s="21">
        <v>4.25</v>
      </c>
      <c r="J114" s="22">
        <v>5</v>
      </c>
      <c r="K114" s="33">
        <v>0.005</v>
      </c>
      <c r="L114" s="16">
        <f t="shared" si="9"/>
        <v>9.7808</v>
      </c>
      <c r="M114" s="35">
        <v>9.7808</v>
      </c>
      <c r="N114" s="26"/>
    </row>
    <row r="115" s="4" customFormat="true" customHeight="true" spans="1:14">
      <c r="A115" s="16">
        <v>111</v>
      </c>
      <c r="B115" s="16" t="s">
        <v>179</v>
      </c>
      <c r="C115" s="16" t="s">
        <v>180</v>
      </c>
      <c r="D115" s="16" t="s">
        <v>20</v>
      </c>
      <c r="E115" s="18">
        <v>100</v>
      </c>
      <c r="F115" s="19">
        <v>45266</v>
      </c>
      <c r="G115" s="19">
        <v>45632</v>
      </c>
      <c r="H115" s="16">
        <f t="shared" si="8"/>
        <v>366</v>
      </c>
      <c r="I115" s="21">
        <v>8.88</v>
      </c>
      <c r="J115" s="22">
        <v>1</v>
      </c>
      <c r="K115" s="33">
        <v>0.01</v>
      </c>
      <c r="L115" s="16">
        <f t="shared" si="9"/>
        <v>1</v>
      </c>
      <c r="M115" s="25">
        <v>1</v>
      </c>
      <c r="N115" s="26"/>
    </row>
    <row r="116" s="4" customFormat="true" customHeight="true" spans="1:14">
      <c r="A116" s="16">
        <v>112</v>
      </c>
      <c r="B116" s="16" t="s">
        <v>181</v>
      </c>
      <c r="C116" s="16" t="str">
        <f t="shared" ref="C116:C120" si="15">B116</f>
        <v>武汉建海精密型材发展有限公司</v>
      </c>
      <c r="D116" s="16" t="s">
        <v>16</v>
      </c>
      <c r="E116" s="18">
        <v>350</v>
      </c>
      <c r="F116" s="19">
        <v>45279</v>
      </c>
      <c r="G116" s="19">
        <v>45644</v>
      </c>
      <c r="H116" s="16">
        <f t="shared" si="8"/>
        <v>365</v>
      </c>
      <c r="I116" s="21">
        <v>6</v>
      </c>
      <c r="J116" s="22">
        <v>3.5</v>
      </c>
      <c r="K116" s="33">
        <v>0.01</v>
      </c>
      <c r="L116" s="16">
        <f t="shared" si="9"/>
        <v>3.5</v>
      </c>
      <c r="M116" s="25">
        <v>3.5</v>
      </c>
      <c r="N116" s="26"/>
    </row>
    <row r="117" s="4" customFormat="true" customHeight="true" spans="1:14">
      <c r="A117" s="16">
        <v>113</v>
      </c>
      <c r="B117" s="16" t="s">
        <v>182</v>
      </c>
      <c r="C117" s="16" t="str">
        <f t="shared" si="15"/>
        <v>武汉市亚泰工程建设项目管理有限责任公司</v>
      </c>
      <c r="D117" s="16" t="s">
        <v>16</v>
      </c>
      <c r="E117" s="18">
        <v>200</v>
      </c>
      <c r="F117" s="19">
        <v>45265</v>
      </c>
      <c r="G117" s="19">
        <v>45631</v>
      </c>
      <c r="H117" s="16">
        <f t="shared" si="8"/>
        <v>366</v>
      </c>
      <c r="I117" s="21">
        <v>6</v>
      </c>
      <c r="J117" s="22">
        <v>2</v>
      </c>
      <c r="K117" s="33">
        <v>0.01</v>
      </c>
      <c r="L117" s="16">
        <f t="shared" si="9"/>
        <v>2</v>
      </c>
      <c r="M117" s="25">
        <v>2</v>
      </c>
      <c r="N117" s="26"/>
    </row>
    <row r="118" s="4" customFormat="true" customHeight="true" spans="1:14">
      <c r="A118" s="16">
        <v>114</v>
      </c>
      <c r="B118" s="16" t="s">
        <v>183</v>
      </c>
      <c r="C118" s="16" t="str">
        <f t="shared" si="15"/>
        <v>武汉尚永建筑工程有限公司</v>
      </c>
      <c r="D118" s="16" t="s">
        <v>16</v>
      </c>
      <c r="E118" s="18">
        <v>150</v>
      </c>
      <c r="F118" s="19">
        <v>45272</v>
      </c>
      <c r="G118" s="19">
        <v>45682</v>
      </c>
      <c r="H118" s="16">
        <f t="shared" si="8"/>
        <v>410</v>
      </c>
      <c r="I118" s="21">
        <v>6</v>
      </c>
      <c r="J118" s="22">
        <v>1.5</v>
      </c>
      <c r="K118" s="33">
        <v>0.01</v>
      </c>
      <c r="L118" s="16">
        <f t="shared" si="9"/>
        <v>1.5</v>
      </c>
      <c r="M118" s="25">
        <v>1.5</v>
      </c>
      <c r="N118" s="26"/>
    </row>
    <row r="119" s="4" customFormat="true" customHeight="true" spans="1:14">
      <c r="A119" s="16">
        <v>115</v>
      </c>
      <c r="B119" s="16" t="s">
        <v>184</v>
      </c>
      <c r="C119" s="16" t="str">
        <f t="shared" si="15"/>
        <v>湖北中德焊接技术有限公司</v>
      </c>
      <c r="D119" s="16" t="s">
        <v>16</v>
      </c>
      <c r="E119" s="18">
        <v>400</v>
      </c>
      <c r="F119" s="19">
        <v>45289</v>
      </c>
      <c r="G119" s="19">
        <v>45654</v>
      </c>
      <c r="H119" s="16">
        <f t="shared" si="8"/>
        <v>365</v>
      </c>
      <c r="I119" s="21">
        <v>6</v>
      </c>
      <c r="J119" s="22">
        <v>4</v>
      </c>
      <c r="K119" s="33">
        <v>0.01</v>
      </c>
      <c r="L119" s="16">
        <f t="shared" si="9"/>
        <v>4</v>
      </c>
      <c r="M119" s="25">
        <v>4</v>
      </c>
      <c r="N119" s="26"/>
    </row>
    <row r="120" s="4" customFormat="true" customHeight="true" spans="1:14">
      <c r="A120" s="16">
        <v>116</v>
      </c>
      <c r="B120" s="16" t="s">
        <v>185</v>
      </c>
      <c r="C120" s="16" t="str">
        <f t="shared" si="15"/>
        <v>湖北墨晟建设工程有限公司</v>
      </c>
      <c r="D120" s="16" t="s">
        <v>16</v>
      </c>
      <c r="E120" s="18">
        <v>400</v>
      </c>
      <c r="F120" s="19">
        <v>45289</v>
      </c>
      <c r="G120" s="19">
        <v>45654</v>
      </c>
      <c r="H120" s="16">
        <f t="shared" si="8"/>
        <v>365</v>
      </c>
      <c r="I120" s="21">
        <v>6</v>
      </c>
      <c r="J120" s="22">
        <v>4</v>
      </c>
      <c r="K120" s="33">
        <v>0.01</v>
      </c>
      <c r="L120" s="16">
        <f t="shared" si="9"/>
        <v>4</v>
      </c>
      <c r="M120" s="25">
        <v>4</v>
      </c>
      <c r="N120" s="26"/>
    </row>
    <row r="121" s="4" customFormat="true" customHeight="true" spans="1:14">
      <c r="A121" s="16">
        <v>117</v>
      </c>
      <c r="B121" s="16" t="s">
        <v>186</v>
      </c>
      <c r="C121" s="16" t="s">
        <v>187</v>
      </c>
      <c r="D121" s="16" t="s">
        <v>20</v>
      </c>
      <c r="E121" s="18">
        <v>80</v>
      </c>
      <c r="F121" s="19">
        <v>45287</v>
      </c>
      <c r="G121" s="19">
        <v>45653</v>
      </c>
      <c r="H121" s="16">
        <f t="shared" si="8"/>
        <v>366</v>
      </c>
      <c r="I121" s="21">
        <v>8.88</v>
      </c>
      <c r="J121" s="22">
        <v>0.8</v>
      </c>
      <c r="K121" s="33">
        <v>0.01</v>
      </c>
      <c r="L121" s="16">
        <f t="shared" si="9"/>
        <v>0.8</v>
      </c>
      <c r="M121" s="25">
        <v>0.8</v>
      </c>
      <c r="N121" s="26"/>
    </row>
    <row r="122" s="4" customFormat="true" customHeight="true" spans="1:14">
      <c r="A122" s="16">
        <v>118</v>
      </c>
      <c r="B122" s="16" t="s">
        <v>188</v>
      </c>
      <c r="C122" s="16" t="str">
        <f t="shared" ref="C122:C125" si="16">B122</f>
        <v>湖北四环制药有限公司</v>
      </c>
      <c r="D122" s="16" t="s">
        <v>16</v>
      </c>
      <c r="E122" s="18">
        <v>1000</v>
      </c>
      <c r="F122" s="19">
        <v>45044</v>
      </c>
      <c r="G122" s="19">
        <v>45410</v>
      </c>
      <c r="H122" s="16">
        <f t="shared" si="8"/>
        <v>366</v>
      </c>
      <c r="I122" s="21">
        <v>4.65</v>
      </c>
      <c r="J122" s="22">
        <v>5</v>
      </c>
      <c r="K122" s="33">
        <v>0.005</v>
      </c>
      <c r="L122" s="16">
        <f t="shared" si="9"/>
        <v>10</v>
      </c>
      <c r="M122" s="25">
        <v>10</v>
      </c>
      <c r="N122" s="26"/>
    </row>
    <row r="123" s="4" customFormat="true" customHeight="true" spans="1:14">
      <c r="A123" s="16">
        <v>119</v>
      </c>
      <c r="B123" s="16" t="s">
        <v>189</v>
      </c>
      <c r="C123" s="16" t="str">
        <f t="shared" si="16"/>
        <v>武汉共达机电工程有限公司</v>
      </c>
      <c r="D123" s="16" t="s">
        <v>16</v>
      </c>
      <c r="E123" s="18">
        <v>200</v>
      </c>
      <c r="F123" s="19">
        <v>45076</v>
      </c>
      <c r="G123" s="19">
        <v>45442</v>
      </c>
      <c r="H123" s="16">
        <f t="shared" si="8"/>
        <v>366</v>
      </c>
      <c r="I123" s="21">
        <v>4</v>
      </c>
      <c r="J123" s="22">
        <v>1</v>
      </c>
      <c r="K123" s="33">
        <v>0.005</v>
      </c>
      <c r="L123" s="16">
        <f t="shared" si="9"/>
        <v>2</v>
      </c>
      <c r="M123" s="25">
        <v>2</v>
      </c>
      <c r="N123" s="26"/>
    </row>
    <row r="124" s="4" customFormat="true" customHeight="true" spans="1:14">
      <c r="A124" s="16">
        <v>120</v>
      </c>
      <c r="B124" s="16" t="s">
        <v>190</v>
      </c>
      <c r="C124" s="16" t="str">
        <f t="shared" si="16"/>
        <v>湖北东峻工贸有限公司</v>
      </c>
      <c r="D124" s="16" t="s">
        <v>16</v>
      </c>
      <c r="E124" s="18">
        <v>1000</v>
      </c>
      <c r="F124" s="19">
        <v>45075</v>
      </c>
      <c r="G124" s="19">
        <v>45441</v>
      </c>
      <c r="H124" s="16">
        <f t="shared" si="8"/>
        <v>366</v>
      </c>
      <c r="I124" s="21">
        <v>4.35</v>
      </c>
      <c r="J124" s="22">
        <v>5</v>
      </c>
      <c r="K124" s="33">
        <v>0.005</v>
      </c>
      <c r="L124" s="16">
        <f t="shared" si="9"/>
        <v>10</v>
      </c>
      <c r="M124" s="25">
        <v>10</v>
      </c>
      <c r="N124" s="26"/>
    </row>
    <row r="125" s="4" customFormat="true" customHeight="true" spans="1:14">
      <c r="A125" s="16">
        <v>121</v>
      </c>
      <c r="B125" s="16" t="s">
        <v>191</v>
      </c>
      <c r="C125" s="16" t="str">
        <f t="shared" si="16"/>
        <v>武汉正威新材料科技有限公司</v>
      </c>
      <c r="D125" s="16" t="s">
        <v>16</v>
      </c>
      <c r="E125" s="18">
        <v>1000</v>
      </c>
      <c r="F125" s="19">
        <v>45107</v>
      </c>
      <c r="G125" s="19">
        <v>45580</v>
      </c>
      <c r="H125" s="16">
        <f t="shared" si="8"/>
        <v>473</v>
      </c>
      <c r="I125" s="21">
        <v>4.05</v>
      </c>
      <c r="J125" s="22">
        <v>5</v>
      </c>
      <c r="K125" s="33">
        <v>0.005</v>
      </c>
      <c r="L125" s="16">
        <f t="shared" si="9"/>
        <v>10</v>
      </c>
      <c r="M125" s="25">
        <v>10</v>
      </c>
      <c r="N125" s="26"/>
    </row>
    <row r="126" s="5" customFormat="true" customHeight="true" spans="1:15">
      <c r="A126" s="28" t="s">
        <v>192</v>
      </c>
      <c r="B126" s="29"/>
      <c r="C126" s="29"/>
      <c r="D126" s="29"/>
      <c r="E126" s="31">
        <f>SUM(E5:E125)</f>
        <v>26148.2</v>
      </c>
      <c r="F126" s="22" t="s">
        <v>193</v>
      </c>
      <c r="G126" s="22" t="s">
        <v>193</v>
      </c>
      <c r="H126" s="22" t="s">
        <v>193</v>
      </c>
      <c r="I126" s="22" t="s">
        <v>193</v>
      </c>
      <c r="J126" s="22" t="s">
        <v>193</v>
      </c>
      <c r="K126" s="22" t="s">
        <v>193</v>
      </c>
      <c r="L126" s="22">
        <f>SUM(L5:L125)</f>
        <v>255.1991</v>
      </c>
      <c r="M126" s="25">
        <f>SUM(M5:M125)</f>
        <v>253.8254</v>
      </c>
      <c r="N126" s="36"/>
      <c r="O126" s="4"/>
    </row>
    <row r="127" s="6" customFormat="true" customHeight="true" spans="1:15">
      <c r="A127" s="30"/>
      <c r="B127" s="30"/>
      <c r="C127" s="30"/>
      <c r="D127" s="30"/>
      <c r="E127" s="30"/>
      <c r="F127" s="32"/>
      <c r="G127" s="32"/>
      <c r="H127" s="30"/>
      <c r="I127" s="30"/>
      <c r="J127" s="30"/>
      <c r="K127" s="34"/>
      <c r="L127" s="30"/>
      <c r="O127" s="4"/>
    </row>
    <row r="128" s="6" customFormat="true" customHeight="true" spans="1:12">
      <c r="A128" s="30"/>
      <c r="B128" s="30"/>
      <c r="C128" s="30"/>
      <c r="D128" s="30"/>
      <c r="E128" s="30"/>
      <c r="F128" s="32"/>
      <c r="G128" s="32"/>
      <c r="H128" s="30"/>
      <c r="I128" s="30"/>
      <c r="J128" s="30"/>
      <c r="K128" s="34"/>
      <c r="L128" s="30"/>
    </row>
    <row r="129" s="6" customFormat="true" customHeight="true" spans="1:12">
      <c r="A129" s="30"/>
      <c r="B129" s="30"/>
      <c r="C129" s="30"/>
      <c r="D129" s="30"/>
      <c r="E129" s="30"/>
      <c r="F129" s="32"/>
      <c r="G129" s="32"/>
      <c r="H129" s="30"/>
      <c r="I129" s="30"/>
      <c r="J129" s="30"/>
      <c r="K129" s="34"/>
      <c r="L129" s="30"/>
    </row>
    <row r="130" s="6" customFormat="true" customHeight="true" spans="1:12">
      <c r="A130" s="30"/>
      <c r="B130" s="30"/>
      <c r="C130" s="30"/>
      <c r="D130" s="30"/>
      <c r="E130" s="30"/>
      <c r="F130" s="32"/>
      <c r="G130" s="32"/>
      <c r="H130" s="30"/>
      <c r="I130" s="30"/>
      <c r="J130" s="30"/>
      <c r="K130" s="34"/>
      <c r="L130" s="30"/>
    </row>
    <row r="131" s="6" customFormat="true" customHeight="true" spans="1:12">
      <c r="A131" s="30"/>
      <c r="B131" s="30"/>
      <c r="C131" s="30"/>
      <c r="D131" s="30"/>
      <c r="E131" s="30"/>
      <c r="F131" s="32"/>
      <c r="G131" s="32"/>
      <c r="H131" s="30"/>
      <c r="I131" s="30"/>
      <c r="J131" s="30"/>
      <c r="K131" s="34"/>
      <c r="L131" s="30"/>
    </row>
    <row r="132" s="6" customFormat="true" customHeight="true" spans="1:12">
      <c r="A132" s="30"/>
      <c r="B132" s="30"/>
      <c r="C132" s="30"/>
      <c r="D132" s="30"/>
      <c r="E132" s="30"/>
      <c r="F132" s="32"/>
      <c r="G132" s="32"/>
      <c r="H132" s="30"/>
      <c r="I132" s="30"/>
      <c r="J132" s="30"/>
      <c r="K132" s="34"/>
      <c r="L132" s="30"/>
    </row>
    <row r="133" s="6" customFormat="true" customHeight="true" spans="1:12">
      <c r="A133" s="30"/>
      <c r="B133" s="30"/>
      <c r="C133" s="30"/>
      <c r="D133" s="30"/>
      <c r="E133" s="30"/>
      <c r="F133" s="32"/>
      <c r="G133" s="32"/>
      <c r="H133" s="30"/>
      <c r="I133" s="30"/>
      <c r="J133" s="30"/>
      <c r="K133" s="34"/>
      <c r="L133" s="30"/>
    </row>
  </sheetData>
  <autoFilter ref="A4:N127">
    <extLst/>
  </autoFilter>
  <mergeCells count="6">
    <mergeCell ref="A1:B1"/>
    <mergeCell ref="B2:L2"/>
    <mergeCell ref="A3:C3"/>
    <mergeCell ref="D3:E3"/>
    <mergeCell ref="H3:L3"/>
    <mergeCell ref="A126:D126"/>
  </mergeCells>
  <pageMargins left="0.354166666666667" right="0.314583333333333" top="0.550694444444444" bottom="0.550694444444444" header="0.298611111111111" footer="0.298611111111111"/>
  <pageSetup paperSize="9" scale="4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王智</cp:lastModifiedBy>
  <dcterms:created xsi:type="dcterms:W3CDTF">2023-05-12T19:15:00Z</dcterms:created>
  <dcterms:modified xsi:type="dcterms:W3CDTF">2025-09-18T16:30:18Z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1D207C7FC8224C778F74B6AE71925504_12</vt:lpwstr>
  </property>
</Properties>
</file>